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526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<sst xmlns="http://schemas.openxmlformats.org/spreadsheetml/2006/main" count="179" uniqueCount="86">
  <si>
    <t xml:space="preserve">       Федерация боулинга</t>
  </si>
  <si>
    <t xml:space="preserve">       Волгоградской области</t>
  </si>
  <si>
    <t>Таблица результатов Чемпионата Волгоградской обл. 2023г.</t>
  </si>
  <si>
    <t xml:space="preserve">9  этап </t>
  </si>
  <si>
    <t>11 ноября 2023 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</si>
  <si>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</si>
  <si>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</si>
  <si>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</si>
  <si>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</si>
  <si>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</si>
  <si>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</si>
  <si>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</si>
  <si>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</si>
  <si>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Алымов Сергей</t>
  </si>
  <si>
    <t>Анипко Александр</t>
  </si>
  <si>
    <t>Анюфеева Елена</t>
  </si>
  <si>
    <t>Беляков Александр</t>
  </si>
  <si>
    <t>Голубев Анатолий</t>
  </si>
  <si>
    <t>Гущин Александр</t>
  </si>
  <si>
    <t>Джумаев Павел</t>
  </si>
  <si>
    <t>Лаптев Вячеслав</t>
  </si>
  <si>
    <t>Лявин Андрей</t>
  </si>
  <si>
    <t>Мясников Владимир</t>
  </si>
  <si>
    <t>Мясникова Наталья</t>
  </si>
  <si>
    <t>Поляков Александр</t>
  </si>
  <si>
    <t>Сажнева Наталья</t>
  </si>
  <si>
    <t>Свиридов Юрий</t>
  </si>
  <si>
    <t>Севостьянов Николай</t>
  </si>
  <si>
    <t>Таганов Алексей</t>
  </si>
  <si>
    <t>Тарапатин Василий</t>
  </si>
  <si>
    <t>Тихонов Константин</t>
  </si>
  <si>
    <t>Цыганов Валерий</t>
  </si>
  <si>
    <t>Безотосный Алексей</t>
  </si>
  <si>
    <t>Белов Андрей</t>
  </si>
  <si>
    <t>Егозарьян Артур</t>
  </si>
  <si>
    <t>Жиделёв Андрей</t>
  </si>
  <si>
    <t>Иванова Ольга</t>
  </si>
  <si>
    <t>Карпов Сергей</t>
  </si>
  <si>
    <t>Кияшкин Александр</t>
  </si>
  <si>
    <t>Лазарев Сергей</t>
  </si>
  <si>
    <t>Марченко Петр</t>
  </si>
  <si>
    <t>Мисходжев Руслан</t>
  </si>
  <si>
    <t>Новикова Кристина</t>
  </si>
  <si>
    <t>Руденко Сергей</t>
  </si>
  <si>
    <t>Сизов Юрий</t>
  </si>
  <si>
    <t>Тетюшев Александр</t>
  </si>
  <si>
    <t>Фамин Денис</t>
  </si>
  <si>
    <t>Хожамуратова Роза</t>
  </si>
  <si>
    <t>Шатыгина Ирина</t>
  </si>
  <si>
    <t>Шукаев Максим</t>
  </si>
  <si>
    <t xml:space="preserve">             ПЛЕЙ ОФФ  Чемпионата Волгоградской обл. 2023</t>
  </si>
  <si>
    <t>9 этап</t>
  </si>
  <si>
    <t>Дор.5</t>
  </si>
  <si>
    <t>Дор.12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</si>
  <si>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</si>
  <si>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</si>
  <si>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</si>
  <si>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</si>
  <si>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</si>
  <si>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</si>
  <si>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</si>
  <si>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</si>
  <si>
    <t>Ф.И.О.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</si>
  <si>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</si>
  <si>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</si>
  <si>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</si>
  <si>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</si>
  <si>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Мясникова Наталья +13</t>
  </si>
  <si>
    <t>Голубев Анатолий+8</t>
  </si>
  <si>
    <t>Мясников Владимир+5</t>
  </si>
  <si>
    <t>Кияшкин Александр+5</t>
  </si>
  <si>
    <t>Джумаев Павел+5</t>
  </si>
  <si>
    <t>Сизов Юрий+8</t>
  </si>
  <si>
    <t>Иванова Ольга+13</t>
  </si>
  <si>
    <t>Лаптев Вячеслав+8</t>
  </si>
  <si>
    <t>Хожамуратова Роза+8</t>
  </si>
  <si>
    <t>Мисходжев Руслан+5</t>
  </si>
  <si>
    <t>Безотосный Алексей+5</t>
  </si>
  <si>
    <t>Гущин Александр +8</t>
  </si>
  <si>
    <t>Карпов Сергей+8</t>
  </si>
  <si>
    <t>Мясников Владимир +5</t>
  </si>
  <si>
    <t>Голубев Анатолий +8</t>
  </si>
  <si>
    <t>Джумаев Павел +5</t>
  </si>
  <si>
    <t xml:space="preserve">Тихонов Константин </t>
  </si>
  <si>
    <t>Иванова Ольга +13</t>
  </si>
  <si>
    <t>Лаптев Вячеслав +8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</si>
</sst>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6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4" fillId="0" borderId="8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4" fillId="0" borderId="6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114300</xdr:rowOff>
    </xdr:from>
    <xdr:to>
      <xdr:col>12</xdr:col>
      <xdr:colOff>0</xdr:colOff>
      <xdr:row>5</xdr:row>
      <xdr:rowOff>152400</xdr:rowOff>
    </xdr:to>
    <xdr:sp>
      <xdr:nvSpPr>
        <xdr:cNvPr id="1" name="Строка 2"/>
        <xdr:cNvSpPr>
          <a:spLocks/>
        </xdr:cNvSpPr>
      </xdr:nvSpPr>
      <xdr:spPr>
        <a:xfrm>
          <a:off x="7124700" y="1085850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66675</xdr:rowOff>
    </xdr:from>
    <xdr:to>
      <xdr:col>12</xdr:col>
      <xdr:colOff>9525</xdr:colOff>
      <xdr:row>7</xdr:row>
      <xdr:rowOff>190500</xdr:rowOff>
    </xdr:to>
    <xdr:sp>
      <xdr:nvSpPr>
        <xdr:cNvPr id="2" name="Строка 3"/>
        <xdr:cNvSpPr>
          <a:spLocks/>
        </xdr:cNvSpPr>
      </xdr:nvSpPr>
      <xdr:spPr>
        <a:xfrm flipV="1">
          <a:off x="7086600" y="1533525"/>
          <a:ext cx="3238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238125</xdr:rowOff>
    </xdr:from>
    <xdr:to>
      <xdr:col>11</xdr:col>
      <xdr:colOff>247650</xdr:colOff>
      <xdr:row>11</xdr:row>
      <xdr:rowOff>104775</xdr:rowOff>
    </xdr:to>
    <xdr:sp>
      <xdr:nvSpPr>
        <xdr:cNvPr id="3" name="Строка 4"/>
        <xdr:cNvSpPr>
          <a:spLocks/>
        </xdr:cNvSpPr>
      </xdr:nvSpPr>
      <xdr:spPr>
        <a:xfrm>
          <a:off x="7105650" y="2695575"/>
          <a:ext cx="2286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19050</xdr:rowOff>
    </xdr:from>
    <xdr:to>
      <xdr:col>11</xdr:col>
      <xdr:colOff>295275</xdr:colOff>
      <xdr:row>12</xdr:row>
      <xdr:rowOff>209550</xdr:rowOff>
    </xdr:to>
    <xdr:sp>
      <xdr:nvSpPr>
        <xdr:cNvPr id="4" name="Строка 5"/>
        <xdr:cNvSpPr>
          <a:spLocks/>
        </xdr:cNvSpPr>
      </xdr:nvSpPr>
      <xdr:spPr>
        <a:xfrm flipV="1">
          <a:off x="7086600" y="2971800"/>
          <a:ext cx="2952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0</xdr:colOff>
      <xdr:row>18</xdr:row>
      <xdr:rowOff>19050</xdr:rowOff>
    </xdr:to>
    <xdr:sp>
      <xdr:nvSpPr>
        <xdr:cNvPr id="5" name="Строка 6"/>
        <xdr:cNvSpPr>
          <a:spLocks/>
        </xdr:cNvSpPr>
      </xdr:nvSpPr>
      <xdr:spPr>
        <a:xfrm>
          <a:off x="7105650" y="40481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12</xdr:col>
      <xdr:colOff>0</xdr:colOff>
      <xdr:row>20</xdr:row>
      <xdr:rowOff>9525</xdr:rowOff>
    </xdr:to>
    <xdr:sp>
      <xdr:nvSpPr>
        <xdr:cNvPr id="6" name="Строка 7"/>
        <xdr:cNvSpPr>
          <a:spLocks/>
        </xdr:cNvSpPr>
      </xdr:nvSpPr>
      <xdr:spPr>
        <a:xfrm flipV="1">
          <a:off x="7096125" y="470535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209550</xdr:rowOff>
    </xdr:from>
    <xdr:to>
      <xdr:col>12</xdr:col>
      <xdr:colOff>0</xdr:colOff>
      <xdr:row>23</xdr:row>
      <xdr:rowOff>66675</xdr:rowOff>
    </xdr:to>
    <xdr:sp>
      <xdr:nvSpPr>
        <xdr:cNvPr id="7" name="Строка 8"/>
        <xdr:cNvSpPr>
          <a:spLocks/>
        </xdr:cNvSpPr>
      </xdr:nvSpPr>
      <xdr:spPr>
        <a:xfrm>
          <a:off x="7143750" y="5638800"/>
          <a:ext cx="2571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47625</xdr:rowOff>
    </xdr:from>
    <xdr:to>
      <xdr:col>12</xdr:col>
      <xdr:colOff>0</xdr:colOff>
      <xdr:row>25</xdr:row>
      <xdr:rowOff>190500</xdr:rowOff>
    </xdr:to>
    <xdr:sp>
      <xdr:nvSpPr>
        <xdr:cNvPr id="8" name="Строка 9"/>
        <xdr:cNvSpPr>
          <a:spLocks/>
        </xdr:cNvSpPr>
      </xdr:nvSpPr>
      <xdr:spPr>
        <a:xfrm flipV="1">
          <a:off x="7105650" y="5972175"/>
          <a:ext cx="295275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209550</xdr:rowOff>
    </xdr:from>
    <xdr:to>
      <xdr:col>18</xdr:col>
      <xdr:colOff>0</xdr:colOff>
      <xdr:row>8</xdr:row>
      <xdr:rowOff>238125</xdr:rowOff>
    </xdr:to>
    <xdr:sp>
      <xdr:nvSpPr>
        <xdr:cNvPr id="9" name="Строка 10"/>
        <xdr:cNvSpPr>
          <a:spLocks/>
        </xdr:cNvSpPr>
      </xdr:nvSpPr>
      <xdr:spPr>
        <a:xfrm>
          <a:off x="11277600" y="1428750"/>
          <a:ext cx="29527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18</xdr:col>
      <xdr:colOff>0</xdr:colOff>
      <xdr:row>11</xdr:row>
      <xdr:rowOff>190500</xdr:rowOff>
    </xdr:to>
    <xdr:sp>
      <xdr:nvSpPr>
        <xdr:cNvPr id="10" name="Строка 11"/>
        <xdr:cNvSpPr>
          <a:spLocks/>
        </xdr:cNvSpPr>
      </xdr:nvSpPr>
      <xdr:spPr>
        <a:xfrm flipV="1">
          <a:off x="11220450" y="2219325"/>
          <a:ext cx="352425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18</xdr:row>
      <xdr:rowOff>219075</xdr:rowOff>
    </xdr:from>
    <xdr:to>
      <xdr:col>17</xdr:col>
      <xdr:colOff>314325</xdr:colOff>
      <xdr:row>19</xdr:row>
      <xdr:rowOff>238125</xdr:rowOff>
    </xdr:to>
    <xdr:sp>
      <xdr:nvSpPr>
        <xdr:cNvPr id="11" name="Строка 12"/>
        <xdr:cNvSpPr>
          <a:spLocks/>
        </xdr:cNvSpPr>
      </xdr:nvSpPr>
      <xdr:spPr>
        <a:xfrm>
          <a:off x="11315700" y="4657725"/>
          <a:ext cx="2190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18</xdr:col>
      <xdr:colOff>0</xdr:colOff>
      <xdr:row>23</xdr:row>
      <xdr:rowOff>190500</xdr:rowOff>
    </xdr:to>
    <xdr:sp>
      <xdr:nvSpPr>
        <xdr:cNvPr id="12" name="Строка 13"/>
        <xdr:cNvSpPr>
          <a:spLocks/>
        </xdr:cNvSpPr>
      </xdr:nvSpPr>
      <xdr:spPr>
        <a:xfrm flipV="1">
          <a:off x="11239500" y="5200650"/>
          <a:ext cx="33337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171450</xdr:rowOff>
    </xdr:from>
    <xdr:to>
      <xdr:col>6</xdr:col>
      <xdr:colOff>0</xdr:colOff>
      <xdr:row>4</xdr:row>
      <xdr:rowOff>171450</xdr:rowOff>
    </xdr:to>
    <xdr:sp>
      <xdr:nvSpPr>
        <xdr:cNvPr id="13" name="Строка 14"/>
        <xdr:cNvSpPr>
          <a:spLocks/>
        </xdr:cNvSpPr>
      </xdr:nvSpPr>
      <xdr:spPr>
        <a:xfrm>
          <a:off x="3600450" y="114300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152400</xdr:rowOff>
    </xdr:from>
    <xdr:to>
      <xdr:col>6</xdr:col>
      <xdr:colOff>0</xdr:colOff>
      <xdr:row>7</xdr:row>
      <xdr:rowOff>152400</xdr:rowOff>
    </xdr:to>
    <xdr:sp>
      <xdr:nvSpPr>
        <xdr:cNvPr id="14" name="Строка 15"/>
        <xdr:cNvSpPr>
          <a:spLocks/>
        </xdr:cNvSpPr>
      </xdr:nvSpPr>
      <xdr:spPr>
        <a:xfrm>
          <a:off x="3629025" y="18669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219075</xdr:colOff>
      <xdr:row>11</xdr:row>
      <xdr:rowOff>0</xdr:rowOff>
    </xdr:to>
    <xdr:sp>
      <xdr:nvSpPr>
        <xdr:cNvPr id="15" name="Строка 16"/>
        <xdr:cNvSpPr>
          <a:spLocks/>
        </xdr:cNvSpPr>
      </xdr:nvSpPr>
      <xdr:spPr>
        <a:xfrm>
          <a:off x="3600450" y="270510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6</xdr:col>
      <xdr:colOff>0</xdr:colOff>
      <xdr:row>13</xdr:row>
      <xdr:rowOff>152400</xdr:rowOff>
    </xdr:to>
    <xdr:sp>
      <xdr:nvSpPr>
        <xdr:cNvPr id="16" name="Строка 17"/>
        <xdr:cNvSpPr>
          <a:spLocks/>
        </xdr:cNvSpPr>
      </xdr:nvSpPr>
      <xdr:spPr>
        <a:xfrm flipV="1">
          <a:off x="3600450" y="3352800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219075</xdr:colOff>
      <xdr:row>16</xdr:row>
      <xdr:rowOff>114300</xdr:rowOff>
    </xdr:to>
    <xdr:sp>
      <xdr:nvSpPr>
        <xdr:cNvPr id="17" name="Строка 18"/>
        <xdr:cNvSpPr>
          <a:spLocks/>
        </xdr:cNvSpPr>
      </xdr:nvSpPr>
      <xdr:spPr>
        <a:xfrm>
          <a:off x="3600450" y="405765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6</xdr:col>
      <xdr:colOff>0</xdr:colOff>
      <xdr:row>19</xdr:row>
      <xdr:rowOff>123825</xdr:rowOff>
    </xdr:to>
    <xdr:sp>
      <xdr:nvSpPr>
        <xdr:cNvPr id="18" name="Строка 19"/>
        <xdr:cNvSpPr>
          <a:spLocks/>
        </xdr:cNvSpPr>
      </xdr:nvSpPr>
      <xdr:spPr>
        <a:xfrm flipV="1">
          <a:off x="3600450" y="4800600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6</xdr:col>
      <xdr:colOff>0</xdr:colOff>
      <xdr:row>22</xdr:row>
      <xdr:rowOff>114300</xdr:rowOff>
    </xdr:to>
    <xdr:sp>
      <xdr:nvSpPr>
        <xdr:cNvPr id="19" name="Строка 20"/>
        <xdr:cNvSpPr>
          <a:spLocks/>
        </xdr:cNvSpPr>
      </xdr:nvSpPr>
      <xdr:spPr>
        <a:xfrm>
          <a:off x="3581400" y="554355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114300</xdr:rowOff>
    </xdr:from>
    <xdr:to>
      <xdr:col>6</xdr:col>
      <xdr:colOff>0</xdr:colOff>
      <xdr:row>25</xdr:row>
      <xdr:rowOff>123825</xdr:rowOff>
    </xdr:to>
    <xdr:sp>
      <xdr:nvSpPr>
        <xdr:cNvPr id="20" name="Строка 21"/>
        <xdr:cNvSpPr>
          <a:spLocks/>
        </xdr:cNvSpPr>
      </xdr:nvSpPr>
      <xdr:spPr>
        <a:xfrm>
          <a:off x="3590925" y="6286500"/>
          <a:ext cx="209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7"/>
  <sheetViews>
    <sheetView zoomScale="60" zoomScaleNormal="60" workbookViewId="0" topLeftCell="A8">
      <selection activeCell="B32" sqref="B32"/>
    </sheetView>
  </sheetViews>
  <sheetFormatPr defaultColWidth="9.140625" defaultRowHeight="12.75"/>
  <cols>
    <col min="1" max="1" width="5.28125" style="0" customWidth="1"/>
    <col min="2" max="2" width="45.2812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21" customHeight="1">
      <c r="E6" s="10" t="s">
        <v>3</v>
      </c>
      <c r="F6" s="11"/>
      <c r="G6" s="10" t="s">
        <v>4</v>
      </c>
      <c r="H6" s="10"/>
      <c r="O6" s="12"/>
      <c r="P6" s="12"/>
    </row>
    <row r="7" spans="1:18" s="16" customFormat="1" ht="12" customHeight="1">
      <c r="A7" s="92" t="s">
        <v>5</v>
      </c>
      <c r="B7" s="92" t="s">
        <v>6</v>
      </c>
      <c r="C7" s="93" t="s">
        <v>7</v>
      </c>
      <c r="D7" s="94" t="s">
        <v>8</v>
      </c>
      <c r="E7" s="94"/>
      <c r="F7" s="94"/>
      <c r="G7" s="94"/>
      <c r="H7" s="94"/>
      <c r="I7" s="94"/>
      <c r="J7" s="94"/>
      <c r="K7" s="95" t="s">
        <v>9</v>
      </c>
      <c r="L7" s="96" t="s">
        <v>10</v>
      </c>
      <c r="M7" s="92" t="s">
        <v>11</v>
      </c>
      <c r="N7" s="14"/>
      <c r="O7" s="15"/>
      <c r="P7" s="15"/>
      <c r="Q7" s="15"/>
      <c r="R7" s="15"/>
    </row>
    <row r="8" spans="1:16" s="16" customFormat="1" ht="24.75" customHeight="1">
      <c r="A8" s="92"/>
      <c r="B8" s="92"/>
      <c r="C8" s="93"/>
      <c r="D8" s="17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8" t="s">
        <v>12</v>
      </c>
      <c r="K8" s="95"/>
      <c r="L8" s="96"/>
      <c r="M8" s="92"/>
      <c r="N8" s="14"/>
      <c r="O8" s="19"/>
      <c r="P8" s="20"/>
    </row>
    <row r="9" spans="1:16" s="16" customFormat="1" ht="17.25" customHeight="1">
      <c r="A9" s="13">
        <v>1</v>
      </c>
      <c r="B9" s="29" t="s">
        <v>41</v>
      </c>
      <c r="C9" s="22">
        <v>5</v>
      </c>
      <c r="D9" s="30">
        <v>199</v>
      </c>
      <c r="E9" s="31">
        <v>208</v>
      </c>
      <c r="F9" s="31">
        <v>201</v>
      </c>
      <c r="G9" s="31">
        <v>202</v>
      </c>
      <c r="H9" s="31">
        <v>208</v>
      </c>
      <c r="I9" s="31">
        <v>202</v>
      </c>
      <c r="J9" s="25"/>
      <c r="K9" s="26">
        <f>IF(J9&gt;0,(SUM(D9:J9)-MIN(D9:J9)),SUM(D9:I9))</f>
        <v>1220</v>
      </c>
      <c r="L9" s="27">
        <f>K9+C9*(IF(J9&gt;0,6,COUNTIF(D9:I9,"&gt;0")))</f>
        <v>1250</v>
      </c>
      <c r="M9" s="28">
        <f>IF(L9&gt;0,L9/COUNTA(D9:I9),0)</f>
        <v>208.33333333333334</v>
      </c>
      <c r="N9" s="14">
        <f aca="true" t="shared" si="0" ref="N9:N45">MAX(D9:J9)</f>
        <v>208</v>
      </c>
      <c r="O9" s="19">
        <f aca="true" t="shared" si="1" ref="O9:O45">MIN(D9:J9)</f>
        <v>199</v>
      </c>
      <c r="P9" s="20"/>
    </row>
    <row r="10" spans="1:16" s="16" customFormat="1" ht="17.25" customHeight="1">
      <c r="A10" s="13">
        <v>2</v>
      </c>
      <c r="B10" s="29" t="s">
        <v>34</v>
      </c>
      <c r="C10" s="22"/>
      <c r="D10" s="23">
        <v>180</v>
      </c>
      <c r="E10" s="24">
        <v>223</v>
      </c>
      <c r="F10" s="24">
        <v>208</v>
      </c>
      <c r="G10" s="24">
        <v>169</v>
      </c>
      <c r="H10" s="24">
        <v>143</v>
      </c>
      <c r="I10" s="24">
        <v>205</v>
      </c>
      <c r="J10" s="25">
        <v>243</v>
      </c>
      <c r="K10" s="26">
        <f>IF(J10&gt;0,(SUM(D10:J10)-MIN(D10:J10)),SUM(D10:I10))</f>
        <v>1228</v>
      </c>
      <c r="L10" s="27">
        <f>K10+C10*(IF(J10&gt;0,6,COUNTIF(D10:I10,"&gt;0")))</f>
        <v>1228</v>
      </c>
      <c r="M10" s="28">
        <f>IF(L10&gt;0,L10/COUNTA(D10:I10),0)</f>
        <v>204.66666666666666</v>
      </c>
      <c r="N10" s="14">
        <f t="shared" si="0"/>
        <v>243</v>
      </c>
      <c r="O10" s="19">
        <f t="shared" si="1"/>
        <v>143</v>
      </c>
      <c r="P10" s="20"/>
    </row>
    <row r="11" spans="1:16" s="16" customFormat="1" ht="17.25" customHeight="1">
      <c r="A11" s="13">
        <v>3</v>
      </c>
      <c r="B11" s="29" t="s">
        <v>32</v>
      </c>
      <c r="C11" s="22">
        <v>5</v>
      </c>
      <c r="D11" s="23">
        <v>210</v>
      </c>
      <c r="E11" s="24">
        <v>165</v>
      </c>
      <c r="F11" s="24">
        <v>182</v>
      </c>
      <c r="G11" s="24">
        <v>205</v>
      </c>
      <c r="H11" s="24">
        <v>187</v>
      </c>
      <c r="I11" s="24">
        <v>199</v>
      </c>
      <c r="J11" s="25">
        <v>210</v>
      </c>
      <c r="K11" s="26">
        <f>IF(J11&gt;0,(SUM(D11:J11)-MIN(D11:J11)),SUM(D11:I11))</f>
        <v>1193</v>
      </c>
      <c r="L11" s="27">
        <f>K11+C11*(IF(J11&gt;0,6,COUNTIF(D11:I11,"&gt;0")))</f>
        <v>1223</v>
      </c>
      <c r="M11" s="28">
        <f>IF(L11&gt;0,L11/COUNTA(D11:I11),0)</f>
        <v>203.83333333333334</v>
      </c>
      <c r="N11" s="14">
        <f t="shared" si="0"/>
        <v>210</v>
      </c>
      <c r="O11" s="19">
        <f t="shared" si="1"/>
        <v>165</v>
      </c>
      <c r="P11" s="20"/>
    </row>
    <row r="12" spans="1:16" s="16" customFormat="1" ht="17.25" customHeight="1">
      <c r="A12" s="13">
        <v>4</v>
      </c>
      <c r="B12" s="21" t="s">
        <v>37</v>
      </c>
      <c r="C12" s="32">
        <v>8</v>
      </c>
      <c r="D12" s="23">
        <v>173</v>
      </c>
      <c r="E12" s="24">
        <v>185</v>
      </c>
      <c r="F12" s="24">
        <v>212</v>
      </c>
      <c r="G12" s="24">
        <v>235</v>
      </c>
      <c r="H12" s="24">
        <v>195</v>
      </c>
      <c r="I12" s="24">
        <v>172</v>
      </c>
      <c r="J12" s="25">
        <v>166</v>
      </c>
      <c r="K12" s="26">
        <f>IF(J12&gt;0,(SUM(D12:J12)-MIN(D12:J12)),SUM(D12:I12))</f>
        <v>1172</v>
      </c>
      <c r="L12" s="27">
        <f>K12+C12*(IF(J12&gt;0,6,COUNTIF(D12:I12,"&gt;0")))</f>
        <v>1220</v>
      </c>
      <c r="M12" s="28">
        <f>IF(L12&gt;0,L12/COUNTA(D12:I12),0)</f>
        <v>203.33333333333334</v>
      </c>
      <c r="N12" s="14">
        <f t="shared" si="0"/>
        <v>235</v>
      </c>
      <c r="O12" s="19">
        <f t="shared" si="1"/>
        <v>166</v>
      </c>
      <c r="P12" s="20"/>
    </row>
    <row r="13" spans="1:16" s="16" customFormat="1" ht="17.25" customHeight="1">
      <c r="A13" s="13">
        <v>5</v>
      </c>
      <c r="B13" s="29" t="s">
        <v>14</v>
      </c>
      <c r="C13" s="22"/>
      <c r="D13" s="30">
        <v>181</v>
      </c>
      <c r="E13" s="31">
        <v>185</v>
      </c>
      <c r="F13" s="31">
        <v>215</v>
      </c>
      <c r="G13" s="31">
        <v>178</v>
      </c>
      <c r="H13" s="31">
        <v>213</v>
      </c>
      <c r="I13" s="31">
        <v>210</v>
      </c>
      <c r="J13" s="25">
        <v>212</v>
      </c>
      <c r="K13" s="26">
        <f>IF(J13&gt;0,(SUM(D13:J13)-MIN(D13:J13)),SUM(D13:I13))</f>
        <v>1216</v>
      </c>
      <c r="L13" s="27">
        <f>K13+C13*(IF(J13&gt;0,6,COUNTIF(D13:I13,"&gt;0")))</f>
        <v>1216</v>
      </c>
      <c r="M13" s="28">
        <f>IF(L13&gt;0,L13/COUNTA(D13:I13),0)</f>
        <v>202.66666666666666</v>
      </c>
      <c r="N13" s="14">
        <f t="shared" si="0"/>
        <v>215</v>
      </c>
      <c r="O13" s="19">
        <f t="shared" si="1"/>
        <v>178</v>
      </c>
      <c r="P13" s="20"/>
    </row>
    <row r="14" spans="1:16" s="16" customFormat="1" ht="17.25" customHeight="1">
      <c r="A14" s="13">
        <v>6</v>
      </c>
      <c r="B14" s="29" t="s">
        <v>18</v>
      </c>
      <c r="C14" s="22">
        <v>8</v>
      </c>
      <c r="D14" s="30">
        <v>200</v>
      </c>
      <c r="E14" s="31">
        <v>167</v>
      </c>
      <c r="F14" s="31">
        <v>174</v>
      </c>
      <c r="G14" s="31">
        <v>215</v>
      </c>
      <c r="H14" s="31">
        <v>194</v>
      </c>
      <c r="I14" s="31">
        <v>199</v>
      </c>
      <c r="J14" s="25">
        <v>179</v>
      </c>
      <c r="K14" s="26">
        <f>IF(J14&gt;0,(SUM(D14:J14)-MIN(D14:J14)),SUM(D14:I14))</f>
        <v>1161</v>
      </c>
      <c r="L14" s="27">
        <f>K14+C14*(IF(J14&gt;0,6,COUNTIF(D14:I14,"&gt;0")))</f>
        <v>1209</v>
      </c>
      <c r="M14" s="28">
        <f>IF(L14&gt;0,L14/COUNTA(D14:I14),0)</f>
        <v>201.5</v>
      </c>
      <c r="N14" s="14">
        <f t="shared" si="0"/>
        <v>215</v>
      </c>
      <c r="O14" s="19">
        <f t="shared" si="1"/>
        <v>167</v>
      </c>
      <c r="P14" s="20"/>
    </row>
    <row r="15" spans="1:16" s="16" customFormat="1" ht="17.25" customHeight="1">
      <c r="A15" s="13">
        <v>7</v>
      </c>
      <c r="B15" s="29" t="s">
        <v>39</v>
      </c>
      <c r="C15" s="22"/>
      <c r="D15" s="23">
        <v>246</v>
      </c>
      <c r="E15" s="24">
        <v>190</v>
      </c>
      <c r="F15" s="24">
        <v>170</v>
      </c>
      <c r="G15" s="24">
        <v>162</v>
      </c>
      <c r="H15" s="24">
        <v>244</v>
      </c>
      <c r="I15" s="24">
        <v>192</v>
      </c>
      <c r="J15" s="25"/>
      <c r="K15" s="26">
        <f>IF(J15&gt;0,(SUM(D15:J15)-MIN(D15:J15)),SUM(D15:I15))</f>
        <v>1204</v>
      </c>
      <c r="L15" s="27">
        <f>K15+C15*(IF(J15&gt;0,6,COUNTIF(D15:I15,"&gt;0")))</f>
        <v>1204</v>
      </c>
      <c r="M15" s="28">
        <f>IF(L15&gt;0,L15/COUNTA(D15:I15),0)</f>
        <v>200.66666666666666</v>
      </c>
      <c r="N15" s="14">
        <f t="shared" si="0"/>
        <v>246</v>
      </c>
      <c r="O15" s="19">
        <f t="shared" si="1"/>
        <v>162</v>
      </c>
      <c r="P15" s="20"/>
    </row>
    <row r="16" spans="1:16" s="16" customFormat="1" ht="17.25" customHeight="1">
      <c r="A16" s="13">
        <v>8</v>
      </c>
      <c r="B16" s="98" t="s">
        <v>21</v>
      </c>
      <c r="C16" s="32"/>
      <c r="D16" s="23">
        <v>236</v>
      </c>
      <c r="E16" s="24">
        <v>128</v>
      </c>
      <c r="F16" s="24">
        <v>157</v>
      </c>
      <c r="G16" s="24">
        <v>186</v>
      </c>
      <c r="H16" s="24">
        <v>167</v>
      </c>
      <c r="I16" s="24">
        <v>239</v>
      </c>
      <c r="J16" s="25">
        <v>203</v>
      </c>
      <c r="K16" s="26">
        <f>IF(J16&gt;0,(SUM(D16:J16)-MIN(D16:J16)),SUM(D16:I16))</f>
        <v>1188</v>
      </c>
      <c r="L16" s="27">
        <f>K16+C16*(IF(J16&gt;0,6,COUNTIF(D16:I16,"&gt;0")))</f>
        <v>1188</v>
      </c>
      <c r="M16" s="28">
        <f>IF(L16&gt;0,L16/COUNTA(D16:I16),0)</f>
        <v>198</v>
      </c>
      <c r="N16" s="14">
        <f t="shared" si="0"/>
        <v>239</v>
      </c>
      <c r="O16" s="19">
        <f t="shared" si="1"/>
        <v>128</v>
      </c>
      <c r="P16" s="20"/>
    </row>
    <row r="17" spans="1:16" s="16" customFormat="1" ht="17.25" customHeight="1">
      <c r="A17" s="13">
        <v>9</v>
      </c>
      <c r="B17" s="29" t="s">
        <v>49</v>
      </c>
      <c r="C17" s="32"/>
      <c r="D17" s="30">
        <v>205</v>
      </c>
      <c r="E17" s="31">
        <v>173</v>
      </c>
      <c r="F17" s="31">
        <v>156</v>
      </c>
      <c r="G17" s="31">
        <v>212</v>
      </c>
      <c r="H17" s="31">
        <v>177</v>
      </c>
      <c r="I17" s="31">
        <v>177</v>
      </c>
      <c r="J17" s="35">
        <v>236</v>
      </c>
      <c r="K17" s="26">
        <f>IF(J17&gt;0,(SUM(D17:J17)-MIN(D17:J17)),SUM(D17:I17))</f>
        <v>1180</v>
      </c>
      <c r="L17" s="27">
        <f>K17+C17*(IF(J17&gt;0,6,COUNTIF(D17:I17,"&gt;0")))</f>
        <v>1180</v>
      </c>
      <c r="M17" s="28">
        <f>IF(L17&gt;0,L17/COUNTA(D17:I17),0)</f>
        <v>196.66666666666666</v>
      </c>
      <c r="N17" s="14">
        <f t="shared" si="0"/>
        <v>236</v>
      </c>
      <c r="O17" s="19">
        <f t="shared" si="1"/>
        <v>156</v>
      </c>
      <c r="P17" s="20"/>
    </row>
    <row r="18" spans="1:16" s="16" customFormat="1" ht="17.25" customHeight="1">
      <c r="A18" s="13">
        <v>10</v>
      </c>
      <c r="B18" s="21" t="s">
        <v>35</v>
      </c>
      <c r="C18" s="22"/>
      <c r="D18" s="23">
        <v>198</v>
      </c>
      <c r="E18" s="24">
        <v>192</v>
      </c>
      <c r="F18" s="24">
        <v>174</v>
      </c>
      <c r="G18" s="24">
        <v>183</v>
      </c>
      <c r="H18" s="24">
        <v>238</v>
      </c>
      <c r="I18" s="24">
        <v>192</v>
      </c>
      <c r="J18" s="25">
        <v>160</v>
      </c>
      <c r="K18" s="26">
        <f>IF(J18&gt;0,(SUM(D18:J18)-MIN(D18:J18)),SUM(D18:I18))</f>
        <v>1177</v>
      </c>
      <c r="L18" s="27">
        <f>K18+C18*(IF(J18&gt;0,6,COUNTIF(D18:I18,"&gt;0")))</f>
        <v>1177</v>
      </c>
      <c r="M18" s="28">
        <f>IF(L18&gt;0,L18/COUNTA(D18:I18),0)</f>
        <v>196.16666666666666</v>
      </c>
      <c r="N18" s="14">
        <f t="shared" si="0"/>
        <v>238</v>
      </c>
      <c r="O18" s="19">
        <f t="shared" si="1"/>
        <v>160</v>
      </c>
      <c r="P18" s="20"/>
    </row>
    <row r="19" spans="1:16" s="16" customFormat="1" ht="17.25" customHeight="1">
      <c r="A19" s="13">
        <v>11</v>
      </c>
      <c r="B19" s="37" t="s">
        <v>17</v>
      </c>
      <c r="C19" s="22">
        <v>8</v>
      </c>
      <c r="D19" s="38">
        <v>138</v>
      </c>
      <c r="E19" s="39">
        <v>191</v>
      </c>
      <c r="F19" s="39">
        <v>173</v>
      </c>
      <c r="G19" s="39">
        <v>186</v>
      </c>
      <c r="H19" s="39">
        <v>246</v>
      </c>
      <c r="I19" s="39">
        <v>191</v>
      </c>
      <c r="J19" s="25"/>
      <c r="K19" s="26">
        <f>IF(J19&gt;0,(SUM(D19:J19)-MIN(D19:J19)),SUM(D19:I19))</f>
        <v>1125</v>
      </c>
      <c r="L19" s="27">
        <f>K19+C19*(IF(J19&gt;0,6,COUNTIF(D19:I19,"&gt;0")))</f>
        <v>1173</v>
      </c>
      <c r="M19" s="28">
        <f>IF(L19&gt;0,L19/COUNTA(D19:I19),0)</f>
        <v>195.5</v>
      </c>
      <c r="N19" s="14">
        <f t="shared" si="0"/>
        <v>246</v>
      </c>
      <c r="O19" s="19">
        <f t="shared" si="1"/>
        <v>138</v>
      </c>
      <c r="P19" s="20"/>
    </row>
    <row r="20" spans="1:16" s="16" customFormat="1" ht="17.25" customHeight="1">
      <c r="A20" s="13">
        <v>12</v>
      </c>
      <c r="B20" s="33" t="s">
        <v>40</v>
      </c>
      <c r="C20" s="99"/>
      <c r="D20" s="30">
        <v>188</v>
      </c>
      <c r="E20" s="31">
        <v>174</v>
      </c>
      <c r="F20" s="31">
        <v>187</v>
      </c>
      <c r="G20" s="31">
        <v>178</v>
      </c>
      <c r="H20" s="31">
        <v>176</v>
      </c>
      <c r="I20" s="31">
        <v>218</v>
      </c>
      <c r="J20" s="25">
        <v>199</v>
      </c>
      <c r="K20" s="26">
        <f>IF(J20&gt;0,(SUM(D20:J20)-MIN(D20:J20)),SUM(D20:I20))</f>
        <v>1146</v>
      </c>
      <c r="L20" s="27">
        <f>K20+C20*(IF(J20&gt;0,6,COUNTIF(D20:I20,"&gt;0")))</f>
        <v>1146</v>
      </c>
      <c r="M20" s="28">
        <f>IF(L20&gt;0,L20/COUNTA(D20:I20),0)</f>
        <v>191</v>
      </c>
      <c r="N20" s="14">
        <f t="shared" si="0"/>
        <v>218</v>
      </c>
      <c r="O20" s="19">
        <f t="shared" si="1"/>
        <v>174</v>
      </c>
      <c r="P20" s="20"/>
    </row>
    <row r="21" spans="1:17" s="16" customFormat="1" ht="17.25" customHeight="1">
      <c r="A21" s="13">
        <v>13</v>
      </c>
      <c r="B21" s="29" t="s">
        <v>38</v>
      </c>
      <c r="C21" s="22">
        <v>5</v>
      </c>
      <c r="D21" s="23">
        <v>160</v>
      </c>
      <c r="E21" s="24">
        <v>185</v>
      </c>
      <c r="F21" s="24">
        <v>202</v>
      </c>
      <c r="G21" s="24">
        <v>185</v>
      </c>
      <c r="H21" s="24">
        <v>174</v>
      </c>
      <c r="I21" s="24">
        <v>165</v>
      </c>
      <c r="J21" s="25">
        <v>204</v>
      </c>
      <c r="K21" s="26">
        <f>IF(J21&gt;0,(SUM(D21:J21)-MIN(D21:J21)),SUM(D21:I21))</f>
        <v>1115</v>
      </c>
      <c r="L21" s="27">
        <f>K21+C21*(IF(J21&gt;0,6,COUNTIF(D21:I21,"&gt;0")))</f>
        <v>1145</v>
      </c>
      <c r="M21" s="28">
        <f>IF(L21&gt;0,L21/COUNTA(D21:I21),0)</f>
        <v>190.83333333333334</v>
      </c>
      <c r="N21" s="14">
        <f t="shared" si="0"/>
        <v>204</v>
      </c>
      <c r="O21" s="19">
        <f t="shared" si="1"/>
        <v>160</v>
      </c>
      <c r="P21" s="20"/>
      <c r="Q21" s="40"/>
    </row>
    <row r="22" spans="1:16" s="16" customFormat="1" ht="17.25" customHeight="1">
      <c r="A22" s="13">
        <v>14</v>
      </c>
      <c r="B22" s="29" t="s">
        <v>30</v>
      </c>
      <c r="C22" s="22"/>
      <c r="D22" s="23">
        <v>159</v>
      </c>
      <c r="E22" s="24">
        <v>193</v>
      </c>
      <c r="F22" s="24">
        <v>177</v>
      </c>
      <c r="G22" s="24">
        <v>160</v>
      </c>
      <c r="H22" s="24">
        <v>193</v>
      </c>
      <c r="I22" s="24">
        <v>198</v>
      </c>
      <c r="J22" s="25">
        <v>223</v>
      </c>
      <c r="K22" s="26">
        <f>IF(J22&gt;0,(SUM(D22:J22)-MIN(D22:J22)),SUM(D22:I22))</f>
        <v>1144</v>
      </c>
      <c r="L22" s="27">
        <f>K22+C22*(IF(J22&gt;0,6,COUNTIF(D22:I22,"&gt;0")))</f>
        <v>1144</v>
      </c>
      <c r="M22" s="28">
        <f>IF(L22&gt;0,L22/COUNTA(D22:I22),0)</f>
        <v>190.66666666666666</v>
      </c>
      <c r="N22" s="14">
        <f t="shared" si="0"/>
        <v>223</v>
      </c>
      <c r="O22" s="19">
        <f t="shared" si="1"/>
        <v>159</v>
      </c>
      <c r="P22" s="20"/>
    </row>
    <row r="23" spans="1:16" s="16" customFormat="1" ht="17.25" customHeight="1">
      <c r="A23" s="13">
        <v>15</v>
      </c>
      <c r="B23" s="21" t="s">
        <v>44</v>
      </c>
      <c r="C23" s="22">
        <v>8</v>
      </c>
      <c r="D23" s="30">
        <v>183</v>
      </c>
      <c r="E23" s="31">
        <v>193</v>
      </c>
      <c r="F23" s="31">
        <v>180</v>
      </c>
      <c r="G23" s="31">
        <v>165</v>
      </c>
      <c r="H23" s="31">
        <v>186</v>
      </c>
      <c r="I23" s="31">
        <v>180</v>
      </c>
      <c r="J23" s="25">
        <v>173</v>
      </c>
      <c r="K23" s="26">
        <f>IF(J23&gt;0,(SUM(D23:J23)-MIN(D23:J23)),SUM(D23:I23))</f>
        <v>1095</v>
      </c>
      <c r="L23" s="27">
        <f>K23+C23*(IF(J23&gt;0,6,COUNTIF(D23:I23,"&gt;0")))</f>
        <v>1143</v>
      </c>
      <c r="M23" s="28">
        <f>IF(L23&gt;0,L23/COUNTA(D23:I23),0)</f>
        <v>190.5</v>
      </c>
      <c r="N23" s="14">
        <f>MAX(D24:J24)</f>
        <v>232</v>
      </c>
      <c r="O23" s="19">
        <f>MIN(D24:J24)</f>
        <v>148</v>
      </c>
      <c r="P23" s="20"/>
    </row>
    <row r="24" spans="1:16" s="16" customFormat="1" ht="17.25" customHeight="1">
      <c r="A24" s="13">
        <v>16</v>
      </c>
      <c r="B24" s="29" t="s">
        <v>24</v>
      </c>
      <c r="C24" s="22"/>
      <c r="D24" s="23">
        <v>170</v>
      </c>
      <c r="E24" s="24">
        <v>232</v>
      </c>
      <c r="F24" s="24">
        <v>148</v>
      </c>
      <c r="G24" s="24">
        <v>168</v>
      </c>
      <c r="H24" s="24">
        <v>161</v>
      </c>
      <c r="I24" s="24">
        <v>211</v>
      </c>
      <c r="J24" s="25">
        <v>198</v>
      </c>
      <c r="K24" s="26">
        <f>IF(J24&gt;0,(SUM(D24:J24)-MIN(D24:J24)),SUM(D24:I24))</f>
        <v>1140</v>
      </c>
      <c r="L24" s="27">
        <f>K24+C24*(IF(J24&gt;0,6,COUNTIF(D24:I24,"&gt;0")))</f>
        <v>1140</v>
      </c>
      <c r="M24" s="28">
        <f>IF(L24&gt;0,L24/COUNTA(D24:I24),0)</f>
        <v>190</v>
      </c>
      <c r="N24" s="14">
        <f>MAX(D23:J23)</f>
        <v>193</v>
      </c>
      <c r="O24" s="19">
        <f>MIN(D23:J23)</f>
        <v>165</v>
      </c>
      <c r="P24" s="20"/>
    </row>
    <row r="25" spans="1:16" s="16" customFormat="1" ht="17.25" customHeight="1">
      <c r="A25" s="13">
        <v>17</v>
      </c>
      <c r="B25" s="29" t="s">
        <v>36</v>
      </c>
      <c r="C25" s="22">
        <v>13</v>
      </c>
      <c r="D25" s="30">
        <v>164</v>
      </c>
      <c r="E25" s="31">
        <v>184</v>
      </c>
      <c r="F25" s="31">
        <v>182</v>
      </c>
      <c r="G25" s="31">
        <v>197</v>
      </c>
      <c r="H25" s="31">
        <v>170</v>
      </c>
      <c r="I25" s="31">
        <v>164</v>
      </c>
      <c r="J25" s="25"/>
      <c r="K25" s="26">
        <f>IF(J25&gt;0,(SUM(D25:J25)-MIN(D25:J25)),SUM(D25:I25))</f>
        <v>1061</v>
      </c>
      <c r="L25" s="27">
        <f>K25+C25*(IF(J25&gt;0,6,COUNTIF(D25:I25,"&gt;0")))</f>
        <v>1139</v>
      </c>
      <c r="M25" s="28">
        <f>IF(L25&gt;0,L25/COUNTA(D25:I25),0)</f>
        <v>189.83333333333334</v>
      </c>
      <c r="N25" s="14">
        <f t="shared" si="0"/>
        <v>197</v>
      </c>
      <c r="O25" s="19">
        <f t="shared" si="1"/>
        <v>164</v>
      </c>
      <c r="P25" s="20"/>
    </row>
    <row r="26" spans="1:21" s="16" customFormat="1" ht="17.25" customHeight="1">
      <c r="A26" s="13">
        <v>18</v>
      </c>
      <c r="B26" s="29" t="s">
        <v>19</v>
      </c>
      <c r="C26" s="22">
        <v>5</v>
      </c>
      <c r="D26" s="23">
        <v>141</v>
      </c>
      <c r="E26" s="24">
        <v>172</v>
      </c>
      <c r="F26" s="24">
        <v>191</v>
      </c>
      <c r="G26" s="24">
        <v>193</v>
      </c>
      <c r="H26" s="24">
        <v>145</v>
      </c>
      <c r="I26" s="24">
        <v>207</v>
      </c>
      <c r="J26" s="25">
        <v>191</v>
      </c>
      <c r="K26" s="26">
        <f>IF(J26&gt;0,(SUM(D26:J26)-MIN(D26:J26)),SUM(D26:I26))</f>
        <v>1099</v>
      </c>
      <c r="L26" s="27">
        <f>K26+C26*(IF(J26&gt;0,6,COUNTIF(D26:I26,"&gt;0")))</f>
        <v>1129</v>
      </c>
      <c r="M26" s="28">
        <f>IF(L26&gt;0,L26/COUNTA(D26:I26),0)</f>
        <v>188.16666666666666</v>
      </c>
      <c r="N26" s="14">
        <f t="shared" si="0"/>
        <v>207</v>
      </c>
      <c r="O26" s="19">
        <f t="shared" si="1"/>
        <v>141</v>
      </c>
      <c r="P26" s="20"/>
      <c r="Q26" s="20"/>
      <c r="R26" s="20"/>
      <c r="S26" s="20"/>
      <c r="T26" s="20"/>
      <c r="U26" s="20"/>
    </row>
    <row r="27" spans="1:21" s="16" customFormat="1" ht="17.25" customHeight="1">
      <c r="A27" s="13">
        <v>19</v>
      </c>
      <c r="B27" s="33" t="s">
        <v>29</v>
      </c>
      <c r="C27" s="22"/>
      <c r="D27" s="43">
        <v>158</v>
      </c>
      <c r="E27" s="44">
        <v>202</v>
      </c>
      <c r="F27" s="44">
        <v>232</v>
      </c>
      <c r="G27" s="44">
        <v>180</v>
      </c>
      <c r="H27" s="44">
        <v>151</v>
      </c>
      <c r="I27" s="44">
        <v>175</v>
      </c>
      <c r="J27" s="25">
        <v>176</v>
      </c>
      <c r="K27" s="26">
        <f>IF(J27&gt;0,(SUM(D27:J27)-MIN(D27:J27)),SUM(D27:I27))</f>
        <v>1123</v>
      </c>
      <c r="L27" s="27">
        <f>K27+C27*(IF(J27&gt;0,6,COUNTIF(D27:I27,"&gt;0")))</f>
        <v>1123</v>
      </c>
      <c r="M27" s="28">
        <f>IF(L27&gt;0,L27/COUNTA(D27:I27),0)</f>
        <v>187.16666666666666</v>
      </c>
      <c r="N27" s="14">
        <f t="shared" si="0"/>
        <v>232</v>
      </c>
      <c r="O27" s="19">
        <f t="shared" si="1"/>
        <v>151</v>
      </c>
      <c r="P27" s="20"/>
      <c r="Q27" s="20"/>
      <c r="R27" s="20"/>
      <c r="S27" s="20"/>
      <c r="T27" s="20"/>
      <c r="U27" s="20"/>
    </row>
    <row r="28" spans="1:21" s="16" customFormat="1" ht="17.25" customHeight="1">
      <c r="A28" s="13">
        <v>20</v>
      </c>
      <c r="B28" s="36" t="s">
        <v>22</v>
      </c>
      <c r="C28" s="22">
        <v>5</v>
      </c>
      <c r="D28" s="23">
        <v>192</v>
      </c>
      <c r="E28" s="24">
        <v>150</v>
      </c>
      <c r="F28" s="24">
        <v>157</v>
      </c>
      <c r="G28" s="24">
        <v>231</v>
      </c>
      <c r="H28" s="24">
        <v>180</v>
      </c>
      <c r="I28" s="24">
        <v>183</v>
      </c>
      <c r="J28" s="25"/>
      <c r="K28" s="26">
        <f>IF(J28&gt;0,(SUM(D28:J28)-MIN(D28:J28)),SUM(D28:I28))</f>
        <v>1093</v>
      </c>
      <c r="L28" s="27">
        <f>K28+C28*(IF(J28&gt;0,6,COUNTIF(D28:I28,"&gt;0")))</f>
        <v>1123</v>
      </c>
      <c r="M28" s="28">
        <f>IF(L28&gt;0,L28/COUNTA(D28:I28),0)</f>
        <v>187.16666666666666</v>
      </c>
      <c r="N28" s="14">
        <f t="shared" si="0"/>
        <v>231</v>
      </c>
      <c r="O28" s="19">
        <f t="shared" si="1"/>
        <v>150</v>
      </c>
      <c r="P28" s="20"/>
      <c r="Q28" s="20"/>
      <c r="R28" s="20"/>
      <c r="S28" s="20"/>
      <c r="T28" s="20"/>
      <c r="U28" s="20"/>
    </row>
    <row r="29" spans="1:21" s="16" customFormat="1" ht="17.25" customHeight="1">
      <c r="A29" s="13">
        <v>21</v>
      </c>
      <c r="B29" s="29" t="s">
        <v>20</v>
      </c>
      <c r="C29" s="32">
        <v>8</v>
      </c>
      <c r="D29" s="30">
        <v>173</v>
      </c>
      <c r="E29" s="31">
        <v>159</v>
      </c>
      <c r="F29" s="31">
        <v>181</v>
      </c>
      <c r="G29" s="31">
        <v>129</v>
      </c>
      <c r="H29" s="31">
        <v>176</v>
      </c>
      <c r="I29" s="31">
        <v>212</v>
      </c>
      <c r="J29" s="25">
        <v>166</v>
      </c>
      <c r="K29" s="26">
        <f>IF(J29&gt;0,(SUM(D29:J29)-MIN(D29:J29)),SUM(D29:I29))</f>
        <v>1067</v>
      </c>
      <c r="L29" s="27">
        <f>K29+C29*(IF(J29&gt;0,6,COUNTIF(D29:I29,"&gt;0")))</f>
        <v>1115</v>
      </c>
      <c r="M29" s="28">
        <f>IF(L29&gt;0,L29/COUNTA(D29:I29),0)</f>
        <v>185.83333333333334</v>
      </c>
      <c r="N29" s="14">
        <f t="shared" si="0"/>
        <v>212</v>
      </c>
      <c r="O29" s="19">
        <f t="shared" si="1"/>
        <v>129</v>
      </c>
      <c r="P29" s="20"/>
      <c r="Q29" s="20"/>
      <c r="R29" s="20"/>
      <c r="S29" s="20"/>
      <c r="T29" s="20"/>
      <c r="U29" s="20"/>
    </row>
    <row r="30" spans="1:21" s="16" customFormat="1" ht="17.25" customHeight="1">
      <c r="A30" s="13">
        <v>22</v>
      </c>
      <c r="B30" s="21" t="s">
        <v>23</v>
      </c>
      <c r="C30" s="22">
        <v>13</v>
      </c>
      <c r="D30" s="30">
        <v>152</v>
      </c>
      <c r="E30" s="31">
        <v>164</v>
      </c>
      <c r="F30" s="31">
        <v>145</v>
      </c>
      <c r="G30" s="31">
        <v>144</v>
      </c>
      <c r="H30" s="31">
        <v>152</v>
      </c>
      <c r="I30" s="31">
        <v>186</v>
      </c>
      <c r="J30" s="25">
        <v>216</v>
      </c>
      <c r="K30" s="26">
        <f>IF(J30&gt;0,(SUM(D30:J30)-MIN(D30:J30)),SUM(D30:I30))</f>
        <v>1015</v>
      </c>
      <c r="L30" s="27">
        <f>K30+C30*(IF(J30&gt;0,6,COUNTIF(D30:I30,"&gt;0")))</f>
        <v>1093</v>
      </c>
      <c r="M30" s="28">
        <f>IF(L30&gt;0,L30/COUNTA(D30:I30),0)</f>
        <v>182.16666666666666</v>
      </c>
      <c r="N30" s="14">
        <f t="shared" si="0"/>
        <v>216</v>
      </c>
      <c r="O30" s="19">
        <f t="shared" si="1"/>
        <v>144</v>
      </c>
      <c r="P30" s="20"/>
      <c r="Q30" s="20"/>
      <c r="R30" s="20"/>
      <c r="S30" s="20"/>
      <c r="T30" s="20"/>
      <c r="U30" s="20"/>
    </row>
    <row r="31" spans="1:21" s="16" customFormat="1" ht="17.25" customHeight="1">
      <c r="A31" s="13">
        <v>23</v>
      </c>
      <c r="B31" s="29" t="s">
        <v>47</v>
      </c>
      <c r="C31" s="32">
        <v>8</v>
      </c>
      <c r="D31" s="23">
        <v>177</v>
      </c>
      <c r="E31" s="24">
        <v>137</v>
      </c>
      <c r="F31" s="24">
        <v>162</v>
      </c>
      <c r="G31" s="24">
        <v>187</v>
      </c>
      <c r="H31" s="24">
        <v>214</v>
      </c>
      <c r="I31" s="24">
        <v>164</v>
      </c>
      <c r="J31" s="25"/>
      <c r="K31" s="26">
        <f>IF(J31&gt;0,(SUM(D31:J31)-MIN(D31:J31)),SUM(D31:I31))</f>
        <v>1041</v>
      </c>
      <c r="L31" s="27">
        <f>K31+C31*(IF(J31&gt;0,6,COUNTIF(D31:I31,"&gt;0")))</f>
        <v>1089</v>
      </c>
      <c r="M31" s="28">
        <f>IF(L31&gt;0,L31/COUNTA(D31:I31),0)</f>
        <v>181.5</v>
      </c>
      <c r="N31" s="14">
        <f t="shared" si="0"/>
        <v>214</v>
      </c>
      <c r="O31" s="19">
        <f t="shared" si="1"/>
        <v>137</v>
      </c>
      <c r="P31" s="20"/>
      <c r="Q31" s="20"/>
      <c r="R31" s="20"/>
      <c r="S31" s="20"/>
      <c r="T31" s="20"/>
      <c r="U31" s="20"/>
    </row>
    <row r="32" spans="1:21" s="16" customFormat="1" ht="17.25" customHeight="1">
      <c r="A32" s="13">
        <v>24</v>
      </c>
      <c r="B32" s="29" t="s">
        <v>16</v>
      </c>
      <c r="C32" s="32"/>
      <c r="D32" s="30">
        <v>179</v>
      </c>
      <c r="E32" s="31">
        <v>158</v>
      </c>
      <c r="F32" s="31">
        <v>157</v>
      </c>
      <c r="G32" s="31">
        <v>200</v>
      </c>
      <c r="H32" s="31">
        <v>170</v>
      </c>
      <c r="I32" s="31">
        <v>213</v>
      </c>
      <c r="J32" s="25">
        <v>166</v>
      </c>
      <c r="K32" s="26">
        <f>IF(J32&gt;0,(SUM(D32:J32)-MIN(D32:J32)),SUM(D32:I32))</f>
        <v>1086</v>
      </c>
      <c r="L32" s="27">
        <f>K32+C32*(IF(J32&gt;0,6,COUNTIF(D32:I32,"&gt;0")))</f>
        <v>1086</v>
      </c>
      <c r="M32" s="28">
        <f>IF(L32&gt;0,L32/COUNTA(D32:I32),0)</f>
        <v>181</v>
      </c>
      <c r="N32" s="14">
        <f t="shared" si="0"/>
        <v>213</v>
      </c>
      <c r="O32" s="19">
        <f t="shared" si="1"/>
        <v>157</v>
      </c>
      <c r="P32" s="20"/>
      <c r="Q32" s="20"/>
      <c r="R32" s="20"/>
      <c r="S32" s="20"/>
      <c r="T32" s="20"/>
      <c r="U32" s="20"/>
    </row>
    <row r="33" spans="1:129" s="45" customFormat="1" ht="17.25" customHeight="1">
      <c r="A33" s="13">
        <v>25</v>
      </c>
      <c r="B33" s="29" t="s">
        <v>33</v>
      </c>
      <c r="C33" s="22"/>
      <c r="D33" s="23">
        <v>140</v>
      </c>
      <c r="E33" s="24">
        <v>221</v>
      </c>
      <c r="F33" s="24">
        <v>148</v>
      </c>
      <c r="G33" s="24">
        <v>198</v>
      </c>
      <c r="H33" s="24">
        <v>171</v>
      </c>
      <c r="I33" s="24">
        <v>167</v>
      </c>
      <c r="J33" s="25">
        <v>155</v>
      </c>
      <c r="K33" s="26">
        <f>IF(J33&gt;0,(SUM(D33:J33)-MIN(D33:J33)),SUM(D33:I33))</f>
        <v>1060</v>
      </c>
      <c r="L33" s="27">
        <f>K33+C33*(IF(J33&gt;0,6,COUNTIF(D33:I33,"&gt;0")))</f>
        <v>1060</v>
      </c>
      <c r="M33" s="28">
        <f>IF(L33&gt;0,L33/COUNTA(D33:I33),0)</f>
        <v>176.66666666666666</v>
      </c>
      <c r="N33" s="14">
        <f t="shared" si="0"/>
        <v>221</v>
      </c>
      <c r="O33" s="19">
        <f t="shared" si="1"/>
        <v>140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</row>
    <row r="34" spans="1:21" s="16" customFormat="1" ht="17.25" customHeight="1">
      <c r="A34" s="13">
        <v>26</v>
      </c>
      <c r="B34" s="21" t="s">
        <v>13</v>
      </c>
      <c r="C34" s="22"/>
      <c r="D34" s="23">
        <v>155</v>
      </c>
      <c r="E34" s="24">
        <v>110</v>
      </c>
      <c r="F34" s="24">
        <v>169</v>
      </c>
      <c r="G34" s="24">
        <v>215</v>
      </c>
      <c r="H34" s="24">
        <v>194</v>
      </c>
      <c r="I34" s="24">
        <v>142</v>
      </c>
      <c r="J34" s="25">
        <v>171</v>
      </c>
      <c r="K34" s="26">
        <f>IF(J34&gt;0,(SUM(D34:J34)-MIN(D34:J34)),SUM(D34:I34))</f>
        <v>1046</v>
      </c>
      <c r="L34" s="27">
        <f>K34+C34*(IF(J34&gt;0,6,COUNTIF(D34:I34,"&gt;0")))</f>
        <v>1046</v>
      </c>
      <c r="M34" s="28">
        <f>IF(L34&gt;0,L34/COUNTA(D34:I34),0)</f>
        <v>174.33333333333334</v>
      </c>
      <c r="N34" s="14">
        <f t="shared" si="0"/>
        <v>215</v>
      </c>
      <c r="O34" s="19">
        <f t="shared" si="1"/>
        <v>110</v>
      </c>
      <c r="P34" s="20"/>
      <c r="Q34" s="20"/>
      <c r="R34" s="20"/>
      <c r="S34" s="20"/>
      <c r="T34" s="20"/>
      <c r="U34" s="20"/>
    </row>
    <row r="35" spans="1:21" s="16" customFormat="1" ht="17.25" customHeight="1">
      <c r="A35" s="13">
        <v>27</v>
      </c>
      <c r="B35" s="42" t="s">
        <v>28</v>
      </c>
      <c r="C35" s="32"/>
      <c r="D35" s="23">
        <v>160</v>
      </c>
      <c r="E35" s="24">
        <v>195</v>
      </c>
      <c r="F35" s="24">
        <v>158</v>
      </c>
      <c r="G35" s="24">
        <v>125</v>
      </c>
      <c r="H35" s="24">
        <v>212</v>
      </c>
      <c r="I35" s="24">
        <v>176</v>
      </c>
      <c r="J35" s="25">
        <v>145</v>
      </c>
      <c r="K35" s="26">
        <f>IF(J35&gt;0,(SUM(D35:J35)-MIN(D35:J35)),SUM(D35:I35))</f>
        <v>1046</v>
      </c>
      <c r="L35" s="27">
        <f>K35+C35*(IF(J35&gt;0,6,COUNTIF(D35:I35,"&gt;0")))</f>
        <v>1046</v>
      </c>
      <c r="M35" s="28">
        <f>IF(L35&gt;0,L35/COUNTA(D35:I35),0)</f>
        <v>174.33333333333334</v>
      </c>
      <c r="N35" s="14">
        <f t="shared" si="0"/>
        <v>212</v>
      </c>
      <c r="O35" s="19">
        <f t="shared" si="1"/>
        <v>125</v>
      </c>
      <c r="P35" s="20"/>
      <c r="Q35" s="20"/>
      <c r="R35" s="20"/>
      <c r="S35" s="20"/>
      <c r="T35" s="20"/>
      <c r="U35" s="20"/>
    </row>
    <row r="36" spans="1:21" s="16" customFormat="1" ht="17.25" customHeight="1">
      <c r="A36" s="13">
        <v>28</v>
      </c>
      <c r="B36" s="21" t="s">
        <v>45</v>
      </c>
      <c r="C36" s="48">
        <v>8</v>
      </c>
      <c r="D36" s="23">
        <v>164</v>
      </c>
      <c r="E36" s="24">
        <v>162</v>
      </c>
      <c r="F36" s="24">
        <v>172</v>
      </c>
      <c r="G36" s="24">
        <v>151</v>
      </c>
      <c r="H36" s="24">
        <v>173</v>
      </c>
      <c r="I36" s="24">
        <v>168</v>
      </c>
      <c r="J36" s="25">
        <v>139</v>
      </c>
      <c r="K36" s="26">
        <f>IF(J36&gt;0,(SUM(D36:J36)-MIN(D36:J36)),SUM(D36:I36))</f>
        <v>990</v>
      </c>
      <c r="L36" s="27">
        <f>K36+C36*(IF(J36&gt;0,6,COUNTIF(D36:I36,"&gt;0")))</f>
        <v>1038</v>
      </c>
      <c r="M36" s="28">
        <f>IF(L36&gt;0,L36/COUNTA(D36:I36),0)</f>
        <v>173</v>
      </c>
      <c r="N36" s="14">
        <f t="shared" si="0"/>
        <v>173</v>
      </c>
      <c r="O36" s="19">
        <f t="shared" si="1"/>
        <v>139</v>
      </c>
      <c r="P36" s="20"/>
      <c r="Q36" s="20"/>
      <c r="R36" s="20"/>
      <c r="S36" s="20"/>
      <c r="T36" s="20"/>
      <c r="U36" s="20"/>
    </row>
    <row r="37" spans="1:21" s="16" customFormat="1" ht="17.25" customHeight="1">
      <c r="A37" s="13">
        <v>29</v>
      </c>
      <c r="B37" s="47" t="s">
        <v>25</v>
      </c>
      <c r="C37" s="46">
        <v>8</v>
      </c>
      <c r="D37" s="30">
        <v>133</v>
      </c>
      <c r="E37" s="31">
        <v>201</v>
      </c>
      <c r="F37" s="31">
        <v>142</v>
      </c>
      <c r="G37" s="31">
        <v>189</v>
      </c>
      <c r="H37" s="31">
        <v>149</v>
      </c>
      <c r="I37" s="31">
        <v>157</v>
      </c>
      <c r="J37" s="25"/>
      <c r="K37" s="26">
        <f>IF(J37&gt;0,(SUM(D37:J37)-MIN(D37:J37)),SUM(D37:I37))</f>
        <v>971</v>
      </c>
      <c r="L37" s="27">
        <f>K37+C37*(IF(J37&gt;0,6,COUNTIF(D37:I37,"&gt;0")))</f>
        <v>1019</v>
      </c>
      <c r="M37" s="28">
        <f>IF(L37&gt;0,L37/COUNTA(D37:I37),0)</f>
        <v>169.83333333333334</v>
      </c>
      <c r="N37" s="14">
        <f t="shared" si="0"/>
        <v>201</v>
      </c>
      <c r="O37" s="19">
        <f t="shared" si="1"/>
        <v>133</v>
      </c>
      <c r="P37" s="20"/>
      <c r="Q37" s="20"/>
      <c r="R37" s="20"/>
      <c r="S37" s="20"/>
      <c r="T37" s="20"/>
      <c r="U37" s="20"/>
    </row>
    <row r="38" spans="1:21" s="16" customFormat="1" ht="17.25" customHeight="1">
      <c r="A38" s="13">
        <v>30</v>
      </c>
      <c r="B38" s="29" t="s">
        <v>15</v>
      </c>
      <c r="C38" s="46">
        <v>8</v>
      </c>
      <c r="D38" s="101">
        <v>156</v>
      </c>
      <c r="E38" s="102">
        <v>166</v>
      </c>
      <c r="F38" s="102">
        <v>132</v>
      </c>
      <c r="G38" s="102">
        <v>171</v>
      </c>
      <c r="H38" s="102">
        <v>146</v>
      </c>
      <c r="I38" s="102">
        <v>164</v>
      </c>
      <c r="J38" s="25"/>
      <c r="K38" s="26">
        <f>IF(J38&gt;0,(SUM(D38:J38)-MIN(D38:J38)),SUM(D38:I38))</f>
        <v>935</v>
      </c>
      <c r="L38" s="27">
        <f>K38+C38*(IF(J38&gt;0,6,COUNTIF(D38:I38,"&gt;0")))</f>
        <v>983</v>
      </c>
      <c r="M38" s="28">
        <f>IF(L38&gt;0,L38/COUNTA(D38:I38),0)</f>
        <v>163.83333333333334</v>
      </c>
      <c r="N38" s="14">
        <f t="shared" si="0"/>
        <v>171</v>
      </c>
      <c r="O38" s="19">
        <f t="shared" si="1"/>
        <v>132</v>
      </c>
      <c r="P38" s="20"/>
      <c r="Q38" s="20"/>
      <c r="R38" s="20"/>
      <c r="S38" s="20"/>
      <c r="T38" s="20"/>
      <c r="U38" s="20"/>
    </row>
    <row r="39" spans="1:21" s="16" customFormat="1" ht="17.25" customHeight="1">
      <c r="A39" s="13">
        <v>31</v>
      </c>
      <c r="B39" s="54" t="s">
        <v>46</v>
      </c>
      <c r="C39" s="46"/>
      <c r="D39" s="24">
        <v>148</v>
      </c>
      <c r="E39" s="24">
        <v>177</v>
      </c>
      <c r="F39" s="24">
        <v>121</v>
      </c>
      <c r="G39" s="24">
        <v>170</v>
      </c>
      <c r="H39" s="24">
        <v>162</v>
      </c>
      <c r="I39" s="24">
        <v>199</v>
      </c>
      <c r="J39" s="50"/>
      <c r="K39" s="26">
        <f>IF(J39&gt;0,(SUM(D39:J39)-MIN(D39:J39)),SUM(D39:I39))</f>
        <v>977</v>
      </c>
      <c r="L39" s="27">
        <f>K39+C39*(IF(J39&gt;0,6,COUNTIF(D39:I39,"&gt;0")))</f>
        <v>977</v>
      </c>
      <c r="M39" s="28">
        <f>IF(L39&gt;0,L39/COUNTA(D39:I39),0)</f>
        <v>162.83333333333334</v>
      </c>
      <c r="N39" s="14">
        <f t="shared" si="0"/>
        <v>199</v>
      </c>
      <c r="O39" s="19">
        <f t="shared" si="1"/>
        <v>121</v>
      </c>
      <c r="P39" s="20"/>
      <c r="Q39" s="20"/>
      <c r="R39" s="20"/>
      <c r="S39" s="20"/>
      <c r="T39" s="20"/>
      <c r="U39" s="20"/>
    </row>
    <row r="40" spans="1:21" s="16" customFormat="1" ht="17.25" customHeight="1">
      <c r="A40" s="13">
        <v>32</v>
      </c>
      <c r="B40" s="29" t="s">
        <v>42</v>
      </c>
      <c r="C40" s="22">
        <v>8</v>
      </c>
      <c r="D40" s="97">
        <v>153</v>
      </c>
      <c r="E40" s="100">
        <v>154</v>
      </c>
      <c r="F40" s="100">
        <v>134</v>
      </c>
      <c r="G40" s="100">
        <v>132</v>
      </c>
      <c r="H40" s="100">
        <v>159</v>
      </c>
      <c r="I40" s="100">
        <v>182</v>
      </c>
      <c r="J40" s="25"/>
      <c r="K40" s="26">
        <f>IF(J40&gt;0,(SUM(D40:J40)-MIN(D40:J40)),SUM(D40:I40))</f>
        <v>914</v>
      </c>
      <c r="L40" s="27">
        <f>K40+C40*(IF(J40&gt;0,6,COUNTIF(D40:I40,"&gt;0")))</f>
        <v>962</v>
      </c>
      <c r="M40" s="28">
        <f>IF(L40&gt;0,L40/COUNTA(D40:I40),0)</f>
        <v>160.33333333333334</v>
      </c>
      <c r="N40" s="14">
        <f t="shared" si="0"/>
        <v>182</v>
      </c>
      <c r="O40" s="19">
        <f t="shared" si="1"/>
        <v>132</v>
      </c>
      <c r="P40" s="20"/>
      <c r="Q40" s="20"/>
      <c r="R40" s="20"/>
      <c r="S40" s="20"/>
      <c r="T40" s="20"/>
      <c r="U40" s="20"/>
    </row>
    <row r="41" spans="1:21" s="16" customFormat="1" ht="17.25" customHeight="1">
      <c r="A41" s="13">
        <v>33</v>
      </c>
      <c r="B41" s="36" t="s">
        <v>43</v>
      </c>
      <c r="C41" s="22"/>
      <c r="D41" s="51">
        <v>160</v>
      </c>
      <c r="E41" s="52">
        <v>129</v>
      </c>
      <c r="F41" s="52">
        <v>177</v>
      </c>
      <c r="G41" s="52">
        <v>162</v>
      </c>
      <c r="H41" s="52">
        <v>147</v>
      </c>
      <c r="I41" s="52">
        <v>165</v>
      </c>
      <c r="J41" s="53"/>
      <c r="K41" s="26">
        <f>IF(J41&gt;0,(SUM(D41:J41)-MIN(D41:J41)),SUM(D41:I41))</f>
        <v>940</v>
      </c>
      <c r="L41" s="27">
        <f>K41+C41*(IF(J41&gt;0,6,COUNTIF(D41:I41,"&gt;0")))</f>
        <v>940</v>
      </c>
      <c r="M41" s="28">
        <f>IF(L41&gt;0,L41/COUNTA(D41:I41),0)</f>
        <v>156.66666666666666</v>
      </c>
      <c r="N41" s="14">
        <f t="shared" si="0"/>
        <v>177</v>
      </c>
      <c r="O41" s="19">
        <f t="shared" si="1"/>
        <v>129</v>
      </c>
      <c r="P41" s="20"/>
      <c r="Q41" s="20"/>
      <c r="R41" s="20"/>
      <c r="S41" s="20"/>
      <c r="T41" s="20"/>
      <c r="U41" s="20"/>
    </row>
    <row r="42" spans="1:21" s="16" customFormat="1" ht="17.25" customHeight="1">
      <c r="A42" s="13">
        <v>34</v>
      </c>
      <c r="B42" s="54" t="s">
        <v>26</v>
      </c>
      <c r="C42" s="32">
        <v>5</v>
      </c>
      <c r="D42" s="23">
        <v>133</v>
      </c>
      <c r="E42" s="24">
        <v>157</v>
      </c>
      <c r="F42" s="24">
        <v>180</v>
      </c>
      <c r="G42" s="24">
        <v>144</v>
      </c>
      <c r="H42" s="24">
        <v>145</v>
      </c>
      <c r="I42" s="24">
        <v>148</v>
      </c>
      <c r="J42" s="25"/>
      <c r="K42" s="26">
        <f>IF(J42&gt;0,(SUM(D42:J42)-MIN(D42:J42)),SUM(D42:I42))</f>
        <v>907</v>
      </c>
      <c r="L42" s="27">
        <f>K42+C42*(IF(J42&gt;0,6,COUNTIF(D42:I42,"&gt;0")))</f>
        <v>937</v>
      </c>
      <c r="M42" s="28">
        <f>IF(L42&gt;0,L42/COUNTA(D42:I42),0)</f>
        <v>156.16666666666666</v>
      </c>
      <c r="N42" s="14">
        <f t="shared" si="0"/>
        <v>180</v>
      </c>
      <c r="O42" s="19">
        <f t="shared" si="1"/>
        <v>133</v>
      </c>
      <c r="P42" s="20"/>
      <c r="Q42" s="20"/>
      <c r="R42" s="20"/>
      <c r="S42" s="20"/>
      <c r="T42" s="20"/>
      <c r="U42" s="20"/>
    </row>
    <row r="43" spans="1:21" s="16" customFormat="1" ht="17.25" customHeight="1">
      <c r="A43" s="13">
        <v>35</v>
      </c>
      <c r="B43" s="82" t="s">
        <v>48</v>
      </c>
      <c r="C43" s="32">
        <v>8</v>
      </c>
      <c r="D43" s="30">
        <v>141</v>
      </c>
      <c r="E43" s="31">
        <v>116</v>
      </c>
      <c r="F43" s="31">
        <v>144</v>
      </c>
      <c r="G43" s="31">
        <v>148</v>
      </c>
      <c r="H43" s="31">
        <v>133</v>
      </c>
      <c r="I43" s="31">
        <v>147</v>
      </c>
      <c r="J43" s="25"/>
      <c r="K43" s="26">
        <f>IF(J43&gt;0,(SUM(D43:J43)-MIN(D43:J43)),SUM(D43:I43))</f>
        <v>829</v>
      </c>
      <c r="L43" s="27">
        <f>K43+C43*(IF(J43&gt;0,6,COUNTIF(D43:I43,"&gt;0")))</f>
        <v>877</v>
      </c>
      <c r="M43" s="28">
        <f>IF(L43&gt;0,L43/COUNTA(D43:I43),0)</f>
        <v>146.16666666666666</v>
      </c>
      <c r="N43" s="14">
        <f t="shared" si="0"/>
        <v>148</v>
      </c>
      <c r="O43" s="19">
        <f t="shared" si="1"/>
        <v>116</v>
      </c>
      <c r="P43" s="20"/>
      <c r="Q43" s="20"/>
      <c r="R43" s="20"/>
      <c r="S43" s="20"/>
      <c r="T43" s="20"/>
      <c r="U43" s="20"/>
    </row>
    <row r="44" spans="1:15" ht="18">
      <c r="A44" s="13">
        <v>36</v>
      </c>
      <c r="B44" s="29"/>
      <c r="C44" s="32"/>
      <c r="D44" s="30"/>
      <c r="E44" s="31"/>
      <c r="F44" s="31"/>
      <c r="G44" s="31"/>
      <c r="H44" s="31"/>
      <c r="I44" s="31"/>
      <c r="J44" s="25"/>
      <c r="K44" s="26">
        <f>IF(J44&gt;0,(SUM(D44:J44)-MIN(D44:J44)),SUM(D44:I44))</f>
        <v>0</v>
      </c>
      <c r="L44" s="27">
        <f>K44+C44*(IF(J44&gt;0,6,COUNTIF(D44:I44,"&gt;0")))</f>
        <v>0</v>
      </c>
      <c r="M44" s="28">
        <f>IF(L44&gt;0,L44/COUNTA(D44:I44),0)</f>
        <v>0</v>
      </c>
      <c r="N44" s="14">
        <f t="shared" si="0"/>
        <v>0</v>
      </c>
      <c r="O44" s="19">
        <f t="shared" si="1"/>
        <v>0</v>
      </c>
    </row>
    <row r="45" spans="1:15" ht="18.75">
      <c r="A45" s="13">
        <v>37</v>
      </c>
      <c r="B45" s="29"/>
      <c r="C45" s="32"/>
      <c r="D45" s="23"/>
      <c r="E45" s="24"/>
      <c r="F45" s="24"/>
      <c r="G45" s="24"/>
      <c r="H45" s="24"/>
      <c r="I45" s="24"/>
      <c r="J45" s="25"/>
      <c r="K45" s="26">
        <f>IF(J45&gt;0,(SUM(D45:J45)-MIN(D45:J45)),SUM(D45:I45))</f>
        <v>0</v>
      </c>
      <c r="L45" s="27">
        <f>K45+C45*(IF(J45&gt;0,6,COUNTIF(D45:I45,"&gt;0")))</f>
        <v>0</v>
      </c>
      <c r="M45" s="28">
        <f>IF(L45&gt;0,L45/COUNTA(D45:I45),0)</f>
        <v>0</v>
      </c>
      <c r="N45" s="14">
        <f t="shared" si="0"/>
        <v>0</v>
      </c>
      <c r="O45" s="19">
        <f t="shared" si="1"/>
        <v>0</v>
      </c>
    </row>
    <row r="46" spans="1:15" ht="18.75">
      <c r="A46" s="13">
        <v>38</v>
      </c>
      <c r="B46" s="29"/>
      <c r="C46" s="32"/>
      <c r="D46" s="23"/>
      <c r="E46" s="24"/>
      <c r="F46" s="24"/>
      <c r="G46" s="24"/>
      <c r="H46" s="24"/>
      <c r="I46" s="24"/>
      <c r="J46" s="25"/>
      <c r="N46" s="55"/>
      <c r="O46" s="56"/>
    </row>
    <row r="47" spans="1:15" ht="18.75">
      <c r="A47" s="13">
        <v>39</v>
      </c>
      <c r="B47" s="29"/>
      <c r="C47" s="22"/>
      <c r="D47" s="23"/>
      <c r="E47" s="24"/>
      <c r="F47" s="24"/>
      <c r="G47" s="24"/>
      <c r="H47" s="24"/>
      <c r="I47" s="24"/>
      <c r="J47" s="25"/>
      <c r="K47" s="26">
        <f>IF(J47&gt;0,(SUM(D47:J47)-MIN(D47:J47)),SUM(D47:I47))</f>
        <v>0</v>
      </c>
      <c r="L47" s="27">
        <f>K47+C47*(IF(J47&gt;0,6,COUNTIF(D47:I47,"&gt;0")))</f>
        <v>0</v>
      </c>
      <c r="M47" s="28">
        <f>IF(L47&gt;0,L47/COUNTA(D47:I47),0)</f>
        <v>0</v>
      </c>
      <c r="N47" s="55"/>
      <c r="O47" s="56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36">
    <cfRule type="expression" priority="1" dxfId="0" stopIfTrue="1">
      <formula>(C36&gt;0)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 r:id="rId4"/>
  <drawing r:id="rId3"/>
  <legacyDrawing r:id="rId2"/>
  <oleObjects>
    <oleObject progId="Рисунок Microsoft Word" shapeId="1154252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X39"/>
  <sheetViews>
    <sheetView tabSelected="1" zoomScale="50" zoomScaleNormal="50" workbookViewId="0" topLeftCell="A2">
      <selection activeCell="L35" sqref="L35"/>
    </sheetView>
  </sheetViews>
  <sheetFormatPr defaultColWidth="9.140625" defaultRowHeight="12.75"/>
  <cols>
    <col min="1" max="1" width="7.28125" style="0" customWidth="1"/>
    <col min="2" max="2" width="30.7109375" style="0" customWidth="1"/>
    <col min="3" max="3" width="5.00390625" style="0" customWidth="1"/>
    <col min="4" max="4" width="5.8515625" style="0" customWidth="1"/>
    <col min="5" max="5" width="4.8515625" style="0" customWidth="1"/>
    <col min="6" max="6" width="3.28125" style="0" customWidth="1"/>
    <col min="7" max="7" width="5.28125" style="0" customWidth="1"/>
    <col min="8" max="8" width="26.140625" style="0" customWidth="1"/>
    <col min="9" max="9" width="5.7109375" style="0" customWidth="1"/>
    <col min="10" max="10" width="6.00390625" style="0" customWidth="1"/>
    <col min="11" max="11" width="6.140625" style="0" customWidth="1"/>
    <col min="12" max="12" width="4.7109375" style="0" customWidth="1"/>
    <col min="13" max="13" width="5.00390625" style="0" customWidth="1"/>
    <col min="14" max="14" width="31.00390625" style="0" customWidth="1"/>
    <col min="15" max="16" width="7.28125" style="0" customWidth="1"/>
    <col min="17" max="17" width="6.7109375" style="0" customWidth="1"/>
    <col min="18" max="18" width="5.28125" style="0" customWidth="1"/>
    <col min="19" max="19" width="6.8515625" style="0" customWidth="1"/>
    <col min="20" max="20" width="30.00390625" style="0" customWidth="1"/>
    <col min="21" max="23" width="8.140625" style="0" customWidth="1"/>
    <col min="24" max="16384" width="11.57421875" style="0" customWidth="1"/>
  </cols>
  <sheetData>
    <row r="2" spans="2:17" s="6" customFormat="1" ht="24">
      <c r="B2" s="57" t="s">
        <v>50</v>
      </c>
      <c r="C2" s="58"/>
      <c r="D2" s="58"/>
      <c r="E2" s="58"/>
      <c r="F2" s="5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8:14" s="6" customFormat="1" ht="20.25">
      <c r="H3" s="10" t="s">
        <v>4</v>
      </c>
      <c r="N3" s="60" t="s">
        <v>51</v>
      </c>
    </row>
    <row r="4" spans="1:24" s="6" customFormat="1" ht="19.5" customHeight="1">
      <c r="A4" s="10" t="s">
        <v>52</v>
      </c>
      <c r="B4" s="11"/>
      <c r="C4" s="11"/>
      <c r="D4" s="11"/>
      <c r="E4" s="11"/>
      <c r="F4" s="11"/>
      <c r="G4" s="10" t="s">
        <v>53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61"/>
    </row>
    <row r="5" spans="1:24" s="6" customFormat="1" ht="19.5" customHeight="1">
      <c r="A5" s="62">
        <v>24</v>
      </c>
      <c r="B5" s="29" t="s">
        <v>16</v>
      </c>
      <c r="C5" s="63">
        <v>178</v>
      </c>
      <c r="D5" s="63">
        <v>167</v>
      </c>
      <c r="E5" s="63"/>
      <c r="F5" s="64"/>
      <c r="G5" s="62">
        <v>9</v>
      </c>
      <c r="H5" s="63" t="s">
        <v>49</v>
      </c>
      <c r="I5" s="65">
        <v>184</v>
      </c>
      <c r="J5" s="65">
        <v>205</v>
      </c>
      <c r="K5" s="65">
        <v>39</v>
      </c>
      <c r="L5" s="11"/>
      <c r="M5" s="66">
        <v>7</v>
      </c>
      <c r="N5" s="67"/>
      <c r="O5" s="67"/>
      <c r="P5" s="67"/>
      <c r="Q5" s="67"/>
      <c r="R5" s="11"/>
      <c r="S5" s="11"/>
      <c r="T5" s="11"/>
      <c r="U5" s="11"/>
      <c r="V5" s="11"/>
      <c r="W5" s="11"/>
      <c r="X5" s="11"/>
    </row>
    <row r="6" spans="1:24" s="6" customFormat="1" ht="19.5" customHeight="1">
      <c r="A6" s="62">
        <v>9</v>
      </c>
      <c r="B6" s="29" t="s">
        <v>49</v>
      </c>
      <c r="C6" s="63">
        <v>181</v>
      </c>
      <c r="D6" s="63">
        <v>237</v>
      </c>
      <c r="E6" s="63"/>
      <c r="F6" s="11"/>
      <c r="G6" s="62">
        <v>1</v>
      </c>
      <c r="H6" s="29" t="s">
        <v>76</v>
      </c>
      <c r="I6" s="65">
        <v>208</v>
      </c>
      <c r="J6" s="65">
        <v>204</v>
      </c>
      <c r="K6" s="65">
        <v>39</v>
      </c>
      <c r="L6" s="11"/>
      <c r="M6" s="62">
        <v>9</v>
      </c>
      <c r="N6" s="63" t="s">
        <v>49</v>
      </c>
      <c r="O6" s="63">
        <v>226</v>
      </c>
      <c r="P6" s="63">
        <v>175</v>
      </c>
      <c r="Q6" s="63">
        <v>39</v>
      </c>
      <c r="R6" s="68"/>
      <c r="S6" s="11"/>
      <c r="T6" s="11"/>
      <c r="U6" s="11"/>
      <c r="V6" s="11"/>
      <c r="W6" s="11"/>
      <c r="X6" s="11"/>
    </row>
    <row r="7" spans="1:24" s="6" customFormat="1" ht="19.5" customHeight="1">
      <c r="A7" s="69" t="s">
        <v>54</v>
      </c>
      <c r="B7" s="68"/>
      <c r="C7" s="68"/>
      <c r="D7" s="68"/>
      <c r="E7" s="68"/>
      <c r="F7" s="11"/>
      <c r="G7" s="69" t="s">
        <v>55</v>
      </c>
      <c r="H7" s="70"/>
      <c r="I7" s="10"/>
      <c r="J7" s="10"/>
      <c r="K7" s="10"/>
      <c r="L7" s="11"/>
      <c r="M7" s="62">
        <v>5</v>
      </c>
      <c r="N7" s="63" t="s">
        <v>14</v>
      </c>
      <c r="O7" s="63">
        <v>212</v>
      </c>
      <c r="P7" s="63">
        <v>224</v>
      </c>
      <c r="Q7" s="63">
        <v>28</v>
      </c>
      <c r="R7" s="68"/>
      <c r="S7" s="11"/>
      <c r="T7" s="11"/>
      <c r="U7" s="11"/>
      <c r="V7" s="11"/>
      <c r="W7" s="11"/>
      <c r="X7" s="11"/>
    </row>
    <row r="8" spans="1:24" s="6" customFormat="1" ht="19.5" customHeight="1">
      <c r="A8" s="62">
        <v>22</v>
      </c>
      <c r="B8" s="21" t="s">
        <v>67</v>
      </c>
      <c r="C8" s="63">
        <v>192</v>
      </c>
      <c r="D8" s="63">
        <v>170</v>
      </c>
      <c r="E8" s="63"/>
      <c r="F8" s="64"/>
      <c r="G8" s="62">
        <v>11</v>
      </c>
      <c r="H8" s="71" t="s">
        <v>81</v>
      </c>
      <c r="I8" s="65">
        <v>174</v>
      </c>
      <c r="J8" s="65">
        <v>186</v>
      </c>
      <c r="K8" s="65">
        <v>26</v>
      </c>
      <c r="L8" s="11"/>
      <c r="M8" s="66">
        <v>8</v>
      </c>
      <c r="N8" s="72"/>
      <c r="O8" s="72"/>
      <c r="P8" s="72"/>
      <c r="Q8" s="72"/>
      <c r="R8" s="68"/>
      <c r="S8" s="10">
        <v>9</v>
      </c>
      <c r="T8" s="10"/>
      <c r="U8" s="11"/>
      <c r="V8" s="11"/>
      <c r="W8" s="11"/>
      <c r="X8" s="11"/>
    </row>
    <row r="9" spans="1:24" s="6" customFormat="1" ht="19.5" customHeight="1" thickBot="1">
      <c r="A9" s="62">
        <v>11</v>
      </c>
      <c r="B9" s="37" t="s">
        <v>68</v>
      </c>
      <c r="C9" s="63">
        <v>209</v>
      </c>
      <c r="D9" s="63">
        <v>188</v>
      </c>
      <c r="E9" s="63"/>
      <c r="F9" s="11"/>
      <c r="G9" s="62">
        <v>5</v>
      </c>
      <c r="H9" s="29" t="s">
        <v>14</v>
      </c>
      <c r="I9" s="65">
        <v>216</v>
      </c>
      <c r="J9" s="65">
        <v>168</v>
      </c>
      <c r="K9" s="65">
        <v>46</v>
      </c>
      <c r="L9" s="11"/>
      <c r="M9" s="66"/>
      <c r="N9" s="72"/>
      <c r="O9" s="72"/>
      <c r="P9" s="72"/>
      <c r="Q9" s="72"/>
      <c r="R9" s="68"/>
      <c r="S9" s="62">
        <v>9</v>
      </c>
      <c r="T9" s="63" t="s">
        <v>49</v>
      </c>
      <c r="U9" s="65">
        <v>210</v>
      </c>
      <c r="V9" s="65">
        <v>254</v>
      </c>
      <c r="W9" s="65"/>
      <c r="X9" s="11"/>
    </row>
    <row r="10" spans="1:24" s="6" customFormat="1" ht="19.5" customHeight="1" thickBot="1">
      <c r="A10" s="69" t="s">
        <v>56</v>
      </c>
      <c r="B10" s="68"/>
      <c r="C10" s="68"/>
      <c r="D10" s="68"/>
      <c r="E10" s="68"/>
      <c r="F10" s="11"/>
      <c r="G10" s="69" t="s">
        <v>57</v>
      </c>
      <c r="H10" s="70"/>
      <c r="I10" s="10"/>
      <c r="J10" s="10"/>
      <c r="K10" s="10"/>
      <c r="L10" s="11"/>
      <c r="M10" s="11"/>
      <c r="N10" s="70"/>
      <c r="O10" s="70"/>
      <c r="P10" s="70"/>
      <c r="Q10" s="70"/>
      <c r="R10" s="68"/>
      <c r="S10" s="62">
        <v>3</v>
      </c>
      <c r="T10" s="29" t="s">
        <v>77</v>
      </c>
      <c r="U10" s="65">
        <v>199</v>
      </c>
      <c r="V10" s="65">
        <v>220</v>
      </c>
      <c r="W10" s="65"/>
      <c r="X10" s="11"/>
    </row>
    <row r="11" spans="1:24" s="6" customFormat="1" ht="19.5" customHeight="1" thickBot="1">
      <c r="A11" s="62">
        <v>20</v>
      </c>
      <c r="B11" s="36" t="s">
        <v>69</v>
      </c>
      <c r="C11" s="63">
        <v>211</v>
      </c>
      <c r="D11" s="63">
        <v>140</v>
      </c>
      <c r="E11" s="63"/>
      <c r="F11" s="64"/>
      <c r="G11" s="62">
        <v>20</v>
      </c>
      <c r="H11" s="71" t="s">
        <v>80</v>
      </c>
      <c r="I11" s="65">
        <v>146</v>
      </c>
      <c r="J11" s="65">
        <v>188</v>
      </c>
      <c r="K11" s="65"/>
      <c r="L11" s="11"/>
      <c r="M11" s="66">
        <v>5</v>
      </c>
      <c r="N11" s="72"/>
      <c r="O11" s="72"/>
      <c r="P11" s="72"/>
      <c r="Q11" s="72"/>
      <c r="R11" s="68"/>
      <c r="S11" s="10">
        <v>10</v>
      </c>
      <c r="T11" s="70"/>
      <c r="U11" s="11"/>
      <c r="V11" s="11"/>
      <c r="W11" s="11"/>
      <c r="X11" s="11"/>
    </row>
    <row r="12" spans="1:24" s="6" customFormat="1" ht="19.5" customHeight="1">
      <c r="A12" s="62">
        <v>13</v>
      </c>
      <c r="B12" s="29" t="s">
        <v>70</v>
      </c>
      <c r="C12" s="63">
        <v>178</v>
      </c>
      <c r="D12" s="63">
        <v>127</v>
      </c>
      <c r="E12" s="63"/>
      <c r="F12" s="11"/>
      <c r="G12" s="62">
        <v>3</v>
      </c>
      <c r="H12" s="29" t="s">
        <v>77</v>
      </c>
      <c r="I12" s="65">
        <v>238</v>
      </c>
      <c r="J12" s="65">
        <v>213</v>
      </c>
      <c r="K12" s="65"/>
      <c r="L12" s="11"/>
      <c r="M12" s="62">
        <v>3</v>
      </c>
      <c r="N12" s="29" t="s">
        <v>77</v>
      </c>
      <c r="O12" s="63">
        <v>197</v>
      </c>
      <c r="P12" s="63">
        <v>183</v>
      </c>
      <c r="Q12" s="63"/>
      <c r="R12" s="68"/>
      <c r="S12" s="10"/>
      <c r="T12" s="70"/>
      <c r="U12" s="11"/>
      <c r="V12" s="11"/>
      <c r="W12" s="11"/>
      <c r="X12" s="11"/>
    </row>
    <row r="13" spans="1:24" s="6" customFormat="1" ht="19.5" customHeight="1">
      <c r="A13" s="69" t="s">
        <v>58</v>
      </c>
      <c r="B13" s="68"/>
      <c r="C13" s="68"/>
      <c r="D13" s="68"/>
      <c r="E13" s="68"/>
      <c r="F13" s="11"/>
      <c r="G13" s="69" t="s">
        <v>59</v>
      </c>
      <c r="H13" s="70"/>
      <c r="I13" s="10"/>
      <c r="J13" s="10"/>
      <c r="K13" s="10"/>
      <c r="L13" s="11"/>
      <c r="M13" s="62">
        <v>7</v>
      </c>
      <c r="N13" s="29" t="s">
        <v>39</v>
      </c>
      <c r="O13" s="63">
        <v>180</v>
      </c>
      <c r="P13" s="63">
        <v>217</v>
      </c>
      <c r="Q13" s="63">
        <v>26</v>
      </c>
      <c r="R13" s="68"/>
      <c r="S13" s="10"/>
      <c r="T13" s="70"/>
      <c r="U13" s="11"/>
      <c r="V13" s="11"/>
      <c r="W13" s="11"/>
      <c r="X13" s="11"/>
    </row>
    <row r="14" spans="1:24" s="6" customFormat="1" ht="19.5" customHeight="1">
      <c r="A14" s="62">
        <v>18</v>
      </c>
      <c r="B14" s="29" t="s">
        <v>71</v>
      </c>
      <c r="C14" s="63">
        <v>187</v>
      </c>
      <c r="D14" s="63">
        <v>190</v>
      </c>
      <c r="E14" s="63">
        <v>40</v>
      </c>
      <c r="F14" s="64"/>
      <c r="G14" s="62">
        <v>18</v>
      </c>
      <c r="H14" s="71" t="s">
        <v>82</v>
      </c>
      <c r="I14" s="65">
        <v>169</v>
      </c>
      <c r="J14" s="65">
        <v>225</v>
      </c>
      <c r="K14" s="65">
        <v>37</v>
      </c>
      <c r="L14" s="11"/>
      <c r="M14" s="66">
        <v>6</v>
      </c>
      <c r="N14" s="72"/>
      <c r="O14" s="72"/>
      <c r="P14" s="72"/>
      <c r="Q14" s="72"/>
      <c r="R14" s="68"/>
      <c r="S14" s="10"/>
      <c r="T14" s="70"/>
      <c r="U14" s="11"/>
      <c r="V14" s="11"/>
      <c r="W14" s="11"/>
      <c r="X14" s="11"/>
    </row>
    <row r="15" spans="1:24" s="6" customFormat="1" ht="19.5" customHeight="1">
      <c r="A15" s="62">
        <v>15</v>
      </c>
      <c r="B15" s="21" t="s">
        <v>72</v>
      </c>
      <c r="C15" s="63">
        <v>178</v>
      </c>
      <c r="D15" s="63">
        <v>209</v>
      </c>
      <c r="E15" s="63">
        <v>26</v>
      </c>
      <c r="F15" s="11"/>
      <c r="G15" s="62">
        <v>7</v>
      </c>
      <c r="H15" s="29" t="s">
        <v>39</v>
      </c>
      <c r="I15" s="65">
        <v>217</v>
      </c>
      <c r="J15" s="65">
        <v>172</v>
      </c>
      <c r="K15" s="65">
        <v>57</v>
      </c>
      <c r="L15" s="11"/>
      <c r="M15" s="66"/>
      <c r="N15" s="72"/>
      <c r="O15" s="72"/>
      <c r="P15" s="72"/>
      <c r="Q15" s="72"/>
      <c r="R15" s="68"/>
      <c r="S15" s="10"/>
      <c r="T15" s="70"/>
      <c r="U15" s="11"/>
      <c r="V15" s="11"/>
      <c r="W15" s="11"/>
      <c r="X15" s="11"/>
    </row>
    <row r="16" spans="1:24" s="6" customFormat="1" ht="19.5" customHeight="1">
      <c r="A16" s="10" t="s">
        <v>59</v>
      </c>
      <c r="B16" s="68"/>
      <c r="C16" s="68"/>
      <c r="D16" s="72"/>
      <c r="E16" s="72"/>
      <c r="F16" s="11"/>
      <c r="G16" s="10" t="s">
        <v>58</v>
      </c>
      <c r="H16" s="68"/>
      <c r="I16" s="11"/>
      <c r="J16" s="11"/>
      <c r="K16" s="11"/>
      <c r="L16" s="11"/>
      <c r="M16" s="11"/>
      <c r="N16" s="68"/>
      <c r="O16" s="68"/>
      <c r="P16" s="68"/>
      <c r="Q16" s="68"/>
      <c r="R16" s="68"/>
      <c r="S16" s="10"/>
      <c r="T16" s="70"/>
      <c r="U16" s="11"/>
      <c r="V16" s="11"/>
      <c r="W16" s="11"/>
      <c r="X16" s="11"/>
    </row>
    <row r="17" spans="1:24" s="6" customFormat="1" ht="19.5" customHeight="1">
      <c r="A17" s="62">
        <v>17</v>
      </c>
      <c r="B17" s="29" t="s">
        <v>73</v>
      </c>
      <c r="C17" s="63">
        <v>185</v>
      </c>
      <c r="D17" s="63">
        <v>197</v>
      </c>
      <c r="E17" s="63"/>
      <c r="F17" s="73"/>
      <c r="G17" s="62">
        <v>17</v>
      </c>
      <c r="H17" s="71" t="s">
        <v>84</v>
      </c>
      <c r="I17" s="65">
        <v>173</v>
      </c>
      <c r="J17" s="65">
        <v>180</v>
      </c>
      <c r="K17" s="65">
        <v>28</v>
      </c>
      <c r="L17" s="11"/>
      <c r="M17" s="11"/>
      <c r="N17" s="68"/>
      <c r="O17" s="68"/>
      <c r="P17" s="68"/>
      <c r="Q17" s="68"/>
      <c r="R17" s="68"/>
      <c r="S17" s="10"/>
      <c r="T17" s="70"/>
      <c r="U17" s="11"/>
      <c r="V17" s="11"/>
      <c r="W17" s="11"/>
      <c r="X17" s="11"/>
    </row>
    <row r="18" spans="1:24" s="6" customFormat="1" ht="19.5" customHeight="1">
      <c r="A18" s="62">
        <v>16</v>
      </c>
      <c r="B18" s="29" t="s">
        <v>24</v>
      </c>
      <c r="C18" s="63">
        <v>169</v>
      </c>
      <c r="D18" s="63">
        <v>187</v>
      </c>
      <c r="E18" s="63"/>
      <c r="F18" s="11"/>
      <c r="G18" s="62">
        <v>8</v>
      </c>
      <c r="H18" s="98" t="s">
        <v>21</v>
      </c>
      <c r="I18" s="65">
        <v>219</v>
      </c>
      <c r="J18" s="65">
        <v>180</v>
      </c>
      <c r="K18" s="65">
        <v>48</v>
      </c>
      <c r="L18" s="11"/>
      <c r="M18" s="10">
        <v>9</v>
      </c>
      <c r="N18" s="70"/>
      <c r="O18" s="68"/>
      <c r="P18" s="68"/>
      <c r="Q18" s="68"/>
      <c r="R18" s="68"/>
      <c r="S18" s="10"/>
      <c r="T18" s="70"/>
      <c r="U18" s="11"/>
      <c r="V18" s="11"/>
      <c r="W18" s="11"/>
      <c r="X18" s="11"/>
    </row>
    <row r="19" spans="1:24" s="6" customFormat="1" ht="19.5" customHeight="1">
      <c r="A19" s="10" t="s">
        <v>57</v>
      </c>
      <c r="B19" s="68"/>
      <c r="C19" s="68"/>
      <c r="D19" s="68"/>
      <c r="E19" s="68"/>
      <c r="F19" s="11"/>
      <c r="G19" s="10" t="s">
        <v>56</v>
      </c>
      <c r="H19" s="68"/>
      <c r="I19" s="11"/>
      <c r="J19" s="11"/>
      <c r="K19" s="11"/>
      <c r="L19" s="11"/>
      <c r="M19" s="62">
        <v>8</v>
      </c>
      <c r="N19" s="98" t="s">
        <v>21</v>
      </c>
      <c r="O19" s="63">
        <v>200</v>
      </c>
      <c r="P19" s="63">
        <v>174</v>
      </c>
      <c r="Q19" s="63"/>
      <c r="R19" s="68"/>
      <c r="S19" s="10"/>
      <c r="T19" s="70"/>
      <c r="U19" s="11"/>
      <c r="V19" s="11"/>
      <c r="W19" s="11"/>
      <c r="X19" s="11"/>
    </row>
    <row r="20" spans="1:24" s="6" customFormat="1" ht="19.5" customHeight="1" thickBot="1">
      <c r="A20" s="62">
        <v>19</v>
      </c>
      <c r="B20" s="33" t="s">
        <v>29</v>
      </c>
      <c r="C20" s="63">
        <v>168</v>
      </c>
      <c r="D20" s="63">
        <v>97</v>
      </c>
      <c r="E20" s="63">
        <v>28</v>
      </c>
      <c r="F20" s="11"/>
      <c r="G20" s="62">
        <v>14</v>
      </c>
      <c r="H20" s="71" t="s">
        <v>83</v>
      </c>
      <c r="I20" s="65">
        <v>220</v>
      </c>
      <c r="J20" s="65">
        <v>242</v>
      </c>
      <c r="K20" s="65"/>
      <c r="L20" s="11"/>
      <c r="M20" s="62">
        <v>14</v>
      </c>
      <c r="N20" s="63" t="s">
        <v>30</v>
      </c>
      <c r="O20" s="63">
        <v>160</v>
      </c>
      <c r="P20" s="63">
        <v>169</v>
      </c>
      <c r="Q20" s="63"/>
      <c r="R20" s="68"/>
      <c r="S20" s="10">
        <v>7</v>
      </c>
      <c r="T20" s="70"/>
      <c r="U20" s="11"/>
      <c r="V20" s="11"/>
      <c r="W20" s="11"/>
      <c r="X20" s="11"/>
    </row>
    <row r="21" spans="1:24" s="6" customFormat="1" ht="19.5" customHeight="1" thickBot="1">
      <c r="A21" s="62">
        <v>14</v>
      </c>
      <c r="B21" s="29" t="s">
        <v>30</v>
      </c>
      <c r="C21" s="63">
        <v>157</v>
      </c>
      <c r="D21" s="63">
        <v>165</v>
      </c>
      <c r="E21" s="63">
        <v>37</v>
      </c>
      <c r="F21" s="11"/>
      <c r="G21" s="62">
        <v>4</v>
      </c>
      <c r="H21" s="21" t="s">
        <v>79</v>
      </c>
      <c r="I21" s="65">
        <v>217</v>
      </c>
      <c r="J21" s="65">
        <v>211</v>
      </c>
      <c r="K21" s="65"/>
      <c r="L21" s="11"/>
      <c r="M21" s="10">
        <v>10</v>
      </c>
      <c r="N21" s="70"/>
      <c r="O21" s="68"/>
      <c r="P21" s="68"/>
      <c r="Q21" s="68"/>
      <c r="R21" s="68"/>
      <c r="S21" s="62">
        <v>8</v>
      </c>
      <c r="T21" s="98" t="s">
        <v>21</v>
      </c>
      <c r="U21" s="63">
        <v>208</v>
      </c>
      <c r="V21" s="63">
        <v>190</v>
      </c>
      <c r="W21" s="63">
        <v>40</v>
      </c>
      <c r="X21" s="11"/>
    </row>
    <row r="22" spans="1:24" s="6" customFormat="1" ht="19.5" customHeight="1" thickBot="1">
      <c r="A22" s="10" t="s">
        <v>55</v>
      </c>
      <c r="B22" s="68"/>
      <c r="C22" s="68"/>
      <c r="D22" s="68"/>
      <c r="E22" s="68"/>
      <c r="F22" s="11"/>
      <c r="G22" s="10" t="s">
        <v>54</v>
      </c>
      <c r="H22" s="68"/>
      <c r="I22" s="11"/>
      <c r="J22" s="11"/>
      <c r="K22" s="11"/>
      <c r="L22" s="11"/>
      <c r="M22" s="10"/>
      <c r="N22" s="70"/>
      <c r="O22" s="68"/>
      <c r="P22" s="68"/>
      <c r="Q22" s="68"/>
      <c r="R22" s="68"/>
      <c r="S22" s="62">
        <v>2</v>
      </c>
      <c r="T22" s="29" t="s">
        <v>34</v>
      </c>
      <c r="U22" s="65">
        <v>236</v>
      </c>
      <c r="V22" s="65">
        <v>156</v>
      </c>
      <c r="W22" s="63">
        <v>47</v>
      </c>
      <c r="X22" s="11"/>
    </row>
    <row r="23" spans="1:24" s="6" customFormat="1" ht="19.5" customHeight="1" thickBot="1">
      <c r="A23" s="62">
        <v>21</v>
      </c>
      <c r="B23" s="29" t="s">
        <v>74</v>
      </c>
      <c r="C23" s="63">
        <v>186</v>
      </c>
      <c r="D23" s="63">
        <v>189</v>
      </c>
      <c r="E23" s="63"/>
      <c r="F23" s="11"/>
      <c r="G23" s="62">
        <v>21</v>
      </c>
      <c r="H23" s="71" t="s">
        <v>85</v>
      </c>
      <c r="I23" s="65">
        <v>166</v>
      </c>
      <c r="J23" s="65">
        <v>216</v>
      </c>
      <c r="K23" s="65">
        <v>39</v>
      </c>
      <c r="L23" s="11"/>
      <c r="M23" s="10">
        <v>11</v>
      </c>
      <c r="N23" s="70"/>
      <c r="O23" s="68"/>
      <c r="P23" s="68"/>
      <c r="Q23" s="68"/>
      <c r="R23" s="68"/>
      <c r="S23" s="10">
        <v>8</v>
      </c>
      <c r="T23" s="10"/>
      <c r="U23" s="11"/>
      <c r="V23" s="11"/>
      <c r="W23" s="11"/>
      <c r="X23" s="11"/>
    </row>
    <row r="24" spans="1:24" s="6" customFormat="1" ht="19.5" customHeight="1" thickBot="1">
      <c r="A24" s="62">
        <v>12</v>
      </c>
      <c r="B24" s="33" t="s">
        <v>40</v>
      </c>
      <c r="C24" s="63">
        <v>143</v>
      </c>
      <c r="D24" s="63">
        <v>182</v>
      </c>
      <c r="E24" s="63"/>
      <c r="F24" s="11"/>
      <c r="G24" s="62">
        <v>6</v>
      </c>
      <c r="H24" s="29" t="s">
        <v>78</v>
      </c>
      <c r="I24" s="65">
        <v>177</v>
      </c>
      <c r="J24" s="65">
        <v>169</v>
      </c>
      <c r="K24" s="65">
        <v>39</v>
      </c>
      <c r="L24" s="11"/>
      <c r="M24" s="62">
        <v>21</v>
      </c>
      <c r="N24" s="71" t="s">
        <v>85</v>
      </c>
      <c r="O24" s="63">
        <v>153</v>
      </c>
      <c r="P24" s="63">
        <v>169</v>
      </c>
      <c r="Q24" s="63"/>
      <c r="R24" s="68"/>
      <c r="S24" s="11"/>
      <c r="T24" s="11"/>
      <c r="U24" s="11"/>
      <c r="V24" s="11"/>
      <c r="W24" s="11"/>
      <c r="X24" s="11"/>
    </row>
    <row r="25" spans="1:24" s="6" customFormat="1" ht="19.5" customHeight="1" thickBot="1">
      <c r="A25" s="10" t="s">
        <v>53</v>
      </c>
      <c r="B25" s="68"/>
      <c r="C25" s="68"/>
      <c r="D25" s="68"/>
      <c r="E25" s="68"/>
      <c r="F25" s="11"/>
      <c r="G25" s="10" t="s">
        <v>52</v>
      </c>
      <c r="H25" s="68"/>
      <c r="I25" s="11"/>
      <c r="J25" s="11"/>
      <c r="K25" s="11"/>
      <c r="L25" s="11"/>
      <c r="M25" s="62">
        <v>2</v>
      </c>
      <c r="N25" s="29" t="s">
        <v>34</v>
      </c>
      <c r="O25" s="63">
        <v>216</v>
      </c>
      <c r="P25" s="63">
        <v>209</v>
      </c>
      <c r="Q25" s="63"/>
      <c r="R25" s="68"/>
      <c r="S25" s="11"/>
      <c r="T25" s="11"/>
      <c r="U25" s="11"/>
      <c r="V25" s="11"/>
      <c r="W25" s="11"/>
      <c r="X25" s="11"/>
    </row>
    <row r="26" spans="1:24" s="6" customFormat="1" ht="19.5" customHeight="1">
      <c r="A26" s="62">
        <v>23</v>
      </c>
      <c r="B26" s="29" t="s">
        <v>75</v>
      </c>
      <c r="C26" s="63">
        <v>202</v>
      </c>
      <c r="D26" s="63">
        <v>157</v>
      </c>
      <c r="E26" s="63"/>
      <c r="F26" s="11"/>
      <c r="G26" s="62">
        <v>10</v>
      </c>
      <c r="H26" s="71" t="s">
        <v>35</v>
      </c>
      <c r="I26" s="65">
        <v>168</v>
      </c>
      <c r="J26" s="65">
        <v>159</v>
      </c>
      <c r="K26" s="65">
        <v>18</v>
      </c>
      <c r="L26" s="11"/>
      <c r="M26" s="10">
        <v>12</v>
      </c>
      <c r="N26" s="70"/>
      <c r="O26" s="68"/>
      <c r="P26" s="68"/>
      <c r="Q26" s="68"/>
      <c r="R26" s="68"/>
      <c r="S26" s="11"/>
      <c r="T26" s="11"/>
      <c r="U26" s="11"/>
      <c r="V26" s="11"/>
      <c r="W26" s="11"/>
      <c r="X26" s="11"/>
    </row>
    <row r="27" spans="1:24" s="6" customFormat="1" ht="19.5" customHeight="1">
      <c r="A27" s="62">
        <v>10</v>
      </c>
      <c r="B27" s="21" t="s">
        <v>35</v>
      </c>
      <c r="C27" s="63">
        <v>235</v>
      </c>
      <c r="D27" s="63">
        <v>201</v>
      </c>
      <c r="E27" s="63"/>
      <c r="F27" s="11"/>
      <c r="G27" s="62">
        <v>2</v>
      </c>
      <c r="H27" s="29" t="s">
        <v>34</v>
      </c>
      <c r="I27" s="65">
        <v>152</v>
      </c>
      <c r="J27" s="65">
        <v>192</v>
      </c>
      <c r="K27" s="65">
        <v>29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6" customFormat="1" ht="19.5" customHeight="1">
      <c r="A29" s="10"/>
      <c r="B29" s="10"/>
      <c r="C29" s="10"/>
      <c r="D29" s="11"/>
      <c r="E29" s="11"/>
      <c r="F29" s="11"/>
      <c r="G29" s="10"/>
      <c r="H29" s="74" t="s">
        <v>60</v>
      </c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6" customFormat="1" ht="19.5" customHeight="1">
      <c r="A30" s="10"/>
      <c r="B30" s="10"/>
      <c r="C30" s="10"/>
      <c r="D30" s="11"/>
      <c r="E30" s="11"/>
      <c r="F30" s="11"/>
      <c r="G30" s="10">
        <v>9</v>
      </c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6" customFormat="1" ht="19.5" customHeight="1" thickBot="1">
      <c r="A31" s="10"/>
      <c r="B31" s="10"/>
      <c r="C31" s="10"/>
      <c r="D31" s="11"/>
      <c r="E31" s="11"/>
      <c r="F31" s="11"/>
      <c r="G31" s="62">
        <v>9</v>
      </c>
      <c r="H31" s="63" t="s">
        <v>49</v>
      </c>
      <c r="I31" s="65">
        <v>164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6" customFormat="1" ht="19.5" customHeight="1" thickBot="1">
      <c r="A32" s="10"/>
      <c r="B32" s="10"/>
      <c r="C32" s="10"/>
      <c r="D32" s="11"/>
      <c r="E32" s="11"/>
      <c r="F32" s="11"/>
      <c r="G32" s="62">
        <v>2</v>
      </c>
      <c r="H32" s="29" t="s">
        <v>34</v>
      </c>
      <c r="I32" s="65">
        <v>248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6" customFormat="1" ht="19.5" customHeight="1">
      <c r="A33" s="10"/>
      <c r="B33" s="10"/>
      <c r="C33" s="10"/>
      <c r="D33" s="11"/>
      <c r="E33" s="11"/>
      <c r="F33" s="11"/>
      <c r="G33" s="10">
        <v>10</v>
      </c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6" customFormat="1" ht="19.5" customHeight="1">
      <c r="A34" s="10"/>
      <c r="B34" s="10"/>
      <c r="C34" s="10"/>
      <c r="D34" s="11"/>
      <c r="E34" s="11"/>
      <c r="F34" s="11"/>
      <c r="G34" s="10"/>
      <c r="H34" s="74" t="s">
        <v>61</v>
      </c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6" customFormat="1" ht="19.5" customHeight="1" thickBot="1">
      <c r="A35" s="10"/>
      <c r="B35" s="10"/>
      <c r="C35" s="10"/>
      <c r="D35" s="11"/>
      <c r="E35" s="11"/>
      <c r="F35" s="11"/>
      <c r="G35" s="10">
        <v>7</v>
      </c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6" customFormat="1" ht="19.5" customHeight="1" thickBot="1">
      <c r="A36" s="10"/>
      <c r="B36" s="10"/>
      <c r="C36" s="10"/>
      <c r="D36" s="11"/>
      <c r="E36" s="11"/>
      <c r="F36" s="11"/>
      <c r="G36" s="62">
        <v>3</v>
      </c>
      <c r="H36" s="29" t="s">
        <v>77</v>
      </c>
      <c r="I36" s="65">
        <v>186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6" customFormat="1" ht="19.5" customHeight="1" thickBot="1">
      <c r="A37" s="10"/>
      <c r="B37" s="10"/>
      <c r="C37" s="10"/>
      <c r="D37" s="11"/>
      <c r="E37" s="11"/>
      <c r="F37" s="11"/>
      <c r="G37" s="62">
        <v>8</v>
      </c>
      <c r="H37" s="98" t="s">
        <v>21</v>
      </c>
      <c r="I37" s="65">
        <v>177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6" customFormat="1" ht="18">
      <c r="A38" s="10"/>
      <c r="B38" s="10"/>
      <c r="C38" s="10"/>
      <c r="D38" s="11"/>
      <c r="E38" s="11"/>
      <c r="F38" s="11"/>
      <c r="G38" s="10">
        <v>8</v>
      </c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7.25">
      <c r="A39" s="75"/>
      <c r="B39" s="75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8"/>
  <sheetViews>
    <sheetView zoomScale="60" zoomScaleNormal="60" workbookViewId="0" topLeftCell="A1">
      <selection activeCell="J23" sqref="J23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42.00390625" style="0" customWidth="1"/>
    <col min="7" max="16384" width="11.57421875" style="0" customWidth="1"/>
  </cols>
  <sheetData>
    <row r="1" spans="1:7" s="6" customFormat="1" ht="17.25">
      <c r="A1" s="66"/>
      <c r="B1" s="66"/>
      <c r="C1" s="66"/>
      <c r="E1" s="66"/>
      <c r="F1" s="66"/>
      <c r="G1" s="66"/>
    </row>
    <row r="2" spans="1:7" s="6" customFormat="1" ht="17.25">
      <c r="A2" s="66"/>
      <c r="B2" s="66"/>
      <c r="C2" s="66"/>
      <c r="E2" s="66"/>
      <c r="F2" s="66"/>
      <c r="G2" s="66"/>
    </row>
    <row r="3" spans="1:7" s="6" customFormat="1" ht="17.25">
      <c r="A3" s="77"/>
      <c r="B3" s="77"/>
      <c r="C3" s="77"/>
      <c r="E3" s="77"/>
      <c r="F3" s="77"/>
      <c r="G3" s="77"/>
    </row>
    <row r="4" spans="1:7" s="6" customFormat="1" ht="17.25">
      <c r="A4" s="78" t="s">
        <v>5</v>
      </c>
      <c r="B4" s="78" t="s">
        <v>62</v>
      </c>
      <c r="C4" s="78"/>
      <c r="E4" s="78" t="s">
        <v>5</v>
      </c>
      <c r="F4" s="78" t="s">
        <v>62</v>
      </c>
      <c r="G4" s="78"/>
    </row>
    <row r="5" spans="1:7" s="6" customFormat="1" ht="18">
      <c r="A5" s="78">
        <v>1</v>
      </c>
      <c r="B5" s="21" t="s">
        <v>13</v>
      </c>
      <c r="C5" s="78"/>
      <c r="E5" s="78">
        <v>1</v>
      </c>
      <c r="F5" s="29" t="s">
        <v>32</v>
      </c>
      <c r="G5" s="78"/>
    </row>
    <row r="6" spans="1:9" s="6" customFormat="1" ht="18">
      <c r="A6" s="78">
        <v>2</v>
      </c>
      <c r="B6" s="29" t="s">
        <v>14</v>
      </c>
      <c r="C6" s="78"/>
      <c r="E6" s="78">
        <v>2</v>
      </c>
      <c r="F6" s="29" t="s">
        <v>33</v>
      </c>
      <c r="G6" s="78"/>
      <c r="I6" s="79"/>
    </row>
    <row r="7" spans="1:7" s="6" customFormat="1" ht="18">
      <c r="A7" s="78">
        <v>3</v>
      </c>
      <c r="B7" s="29" t="s">
        <v>15</v>
      </c>
      <c r="C7" s="78"/>
      <c r="E7" s="78">
        <v>3</v>
      </c>
      <c r="F7" s="29" t="s">
        <v>34</v>
      </c>
      <c r="G7" s="78"/>
    </row>
    <row r="8" spans="1:7" s="6" customFormat="1" ht="18">
      <c r="A8" s="78">
        <v>4</v>
      </c>
      <c r="B8" s="29" t="s">
        <v>16</v>
      </c>
      <c r="C8" s="78"/>
      <c r="E8" s="78">
        <v>4</v>
      </c>
      <c r="F8" s="21" t="s">
        <v>35</v>
      </c>
      <c r="G8" s="78"/>
    </row>
    <row r="9" spans="1:7" s="6" customFormat="1" ht="18">
      <c r="A9" s="78">
        <v>5</v>
      </c>
      <c r="B9" s="21" t="s">
        <v>17</v>
      </c>
      <c r="C9" s="78"/>
      <c r="E9" s="78">
        <v>5</v>
      </c>
      <c r="F9" s="29" t="s">
        <v>36</v>
      </c>
      <c r="G9" s="78"/>
    </row>
    <row r="10" spans="1:7" s="6" customFormat="1" ht="18">
      <c r="A10" s="78">
        <v>6</v>
      </c>
      <c r="B10" s="29" t="s">
        <v>18</v>
      </c>
      <c r="C10" s="78"/>
      <c r="E10" s="78">
        <v>6</v>
      </c>
      <c r="F10" s="21" t="s">
        <v>37</v>
      </c>
      <c r="G10" s="78"/>
    </row>
    <row r="11" spans="1:7" s="6" customFormat="1" ht="18">
      <c r="A11" s="78">
        <v>7</v>
      </c>
      <c r="B11" s="29" t="s">
        <v>19</v>
      </c>
      <c r="C11" s="78"/>
      <c r="E11" s="78">
        <v>7</v>
      </c>
      <c r="F11" s="29" t="s">
        <v>38</v>
      </c>
      <c r="G11" s="80"/>
    </row>
    <row r="12" spans="1:7" s="6" customFormat="1" ht="18">
      <c r="A12" s="78">
        <v>8</v>
      </c>
      <c r="B12" s="33" t="s">
        <v>20</v>
      </c>
      <c r="C12" s="78"/>
      <c r="E12" s="78">
        <v>8</v>
      </c>
      <c r="F12" s="29" t="s">
        <v>39</v>
      </c>
      <c r="G12" s="80"/>
    </row>
    <row r="13" spans="1:7" s="6" customFormat="1" ht="18">
      <c r="A13" s="78">
        <v>9</v>
      </c>
      <c r="B13" s="34" t="s">
        <v>21</v>
      </c>
      <c r="C13" s="78"/>
      <c r="E13" s="81">
        <v>9</v>
      </c>
      <c r="F13" s="29" t="s">
        <v>40</v>
      </c>
      <c r="G13" s="80"/>
    </row>
    <row r="14" spans="1:7" s="6" customFormat="1" ht="18">
      <c r="A14" s="78">
        <v>10</v>
      </c>
      <c r="B14" s="36" t="s">
        <v>22</v>
      </c>
      <c r="C14" s="78"/>
      <c r="E14" s="81">
        <v>10</v>
      </c>
      <c r="F14" s="47" t="s">
        <v>41</v>
      </c>
      <c r="G14" s="80"/>
    </row>
    <row r="15" spans="1:7" s="6" customFormat="1" ht="18">
      <c r="A15" s="78">
        <v>11</v>
      </c>
      <c r="B15" s="37" t="s">
        <v>23</v>
      </c>
      <c r="C15" s="78"/>
      <c r="E15" s="81">
        <v>11</v>
      </c>
      <c r="F15" s="29" t="s">
        <v>42</v>
      </c>
      <c r="G15" s="78"/>
    </row>
    <row r="16" spans="1:7" s="6" customFormat="1" ht="18">
      <c r="A16" s="78">
        <v>12</v>
      </c>
      <c r="B16" s="33" t="s">
        <v>24</v>
      </c>
      <c r="C16" s="78"/>
      <c r="E16" s="81">
        <v>12</v>
      </c>
      <c r="F16" s="49" t="s">
        <v>43</v>
      </c>
      <c r="G16" s="78"/>
    </row>
    <row r="17" spans="1:7" s="6" customFormat="1" ht="18">
      <c r="A17" s="78">
        <v>13</v>
      </c>
      <c r="B17" s="29" t="s">
        <v>25</v>
      </c>
      <c r="C17" s="78"/>
      <c r="E17" s="78">
        <v>13</v>
      </c>
      <c r="F17" s="21" t="s">
        <v>44</v>
      </c>
      <c r="G17" s="80"/>
    </row>
    <row r="18" spans="1:7" s="6" customFormat="1" ht="18">
      <c r="A18" s="78">
        <v>14</v>
      </c>
      <c r="B18" s="29" t="s">
        <v>26</v>
      </c>
      <c r="C18" s="78"/>
      <c r="E18" s="78">
        <v>14</v>
      </c>
      <c r="F18" s="21" t="s">
        <v>45</v>
      </c>
      <c r="G18" s="78"/>
    </row>
    <row r="19" spans="1:7" s="6" customFormat="1" ht="18">
      <c r="A19" s="78">
        <v>15</v>
      </c>
      <c r="B19" s="41" t="s">
        <v>27</v>
      </c>
      <c r="C19" s="78"/>
      <c r="E19" s="78">
        <v>15</v>
      </c>
      <c r="F19" s="54" t="s">
        <v>46</v>
      </c>
      <c r="G19" s="78"/>
    </row>
    <row r="20" spans="1:7" s="6" customFormat="1" ht="18">
      <c r="A20" s="78">
        <v>16</v>
      </c>
      <c r="B20" s="42" t="s">
        <v>28</v>
      </c>
      <c r="C20" s="78"/>
      <c r="E20" s="78">
        <v>16</v>
      </c>
      <c r="F20" s="33" t="s">
        <v>47</v>
      </c>
      <c r="G20" s="78"/>
    </row>
    <row r="21" spans="1:7" s="6" customFormat="1" ht="18">
      <c r="A21" s="78">
        <v>17</v>
      </c>
      <c r="B21" s="29" t="s">
        <v>29</v>
      </c>
      <c r="C21" s="78"/>
      <c r="E21" s="81">
        <v>17</v>
      </c>
      <c r="F21" s="21" t="s">
        <v>48</v>
      </c>
      <c r="G21" s="78"/>
    </row>
    <row r="22" spans="1:7" s="6" customFormat="1" ht="18">
      <c r="A22" s="78">
        <v>18</v>
      </c>
      <c r="B22" s="29" t="s">
        <v>30</v>
      </c>
      <c r="C22" s="78"/>
      <c r="E22" s="78">
        <v>18</v>
      </c>
      <c r="F22" s="29" t="s">
        <v>49</v>
      </c>
      <c r="G22" s="78"/>
    </row>
    <row r="23" spans="1:7" s="6" customFormat="1" ht="18">
      <c r="A23" s="78">
        <v>19</v>
      </c>
      <c r="B23" s="33" t="s">
        <v>31</v>
      </c>
      <c r="C23" s="78"/>
      <c r="E23" s="78">
        <v>19</v>
      </c>
      <c r="F23" s="37"/>
      <c r="G23" s="78"/>
    </row>
    <row r="24" spans="1:7" s="6" customFormat="1" ht="18">
      <c r="A24" s="78">
        <v>20</v>
      </c>
      <c r="B24" s="33"/>
      <c r="C24" s="78"/>
      <c r="E24" s="78">
        <v>20</v>
      </c>
      <c r="F24" s="82"/>
      <c r="G24" s="78"/>
    </row>
    <row r="25" spans="1:7" s="6" customFormat="1" ht="18">
      <c r="A25" s="78">
        <v>21</v>
      </c>
      <c r="B25" s="29"/>
      <c r="C25" s="78"/>
      <c r="E25" s="78">
        <v>21</v>
      </c>
      <c r="F25" s="29"/>
      <c r="G25" s="78"/>
    </row>
    <row r="26" spans="1:7" s="6" customFormat="1" ht="18">
      <c r="A26" s="78">
        <v>22</v>
      </c>
      <c r="B26" s="21"/>
      <c r="C26" s="78"/>
      <c r="E26" s="78">
        <v>22</v>
      </c>
      <c r="F26" s="83"/>
      <c r="G26" s="78"/>
    </row>
    <row r="27" spans="1:7" s="6" customFormat="1" ht="18">
      <c r="A27" s="78">
        <v>23</v>
      </c>
      <c r="B27" s="29"/>
      <c r="C27" s="78"/>
      <c r="E27" s="78">
        <v>23</v>
      </c>
      <c r="F27" s="29"/>
      <c r="G27" s="78"/>
    </row>
    <row r="28" spans="1:7" s="6" customFormat="1" ht="18">
      <c r="A28" s="78">
        <v>24</v>
      </c>
      <c r="B28" s="84"/>
      <c r="C28" s="78"/>
      <c r="E28" s="78">
        <v>24</v>
      </c>
      <c r="F28" s="29"/>
      <c r="G28" s="78"/>
    </row>
  </sheetData>
  <sheetProtection selectLockedCells="1" selectUnlockedCells="1"/>
  <conditionalFormatting sqref="F13">
    <cfRule type="expression" priority="1" dxfId="0" stopIfTrue="1">
      <formula>(G13&gt;0)</formula>
    </cfRule>
  </conditionalFormatting>
  <printOptions/>
  <pageMargins left="0.7479166666666667" right="0.7479166666666667" top="0.15625" bottom="0.08472222222222223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60" zoomScaleNormal="60" workbookViewId="0" topLeftCell="A1">
      <selection activeCell="P26" sqref="P26"/>
    </sheetView>
  </sheetViews>
  <sheetFormatPr defaultColWidth="11.57421875" defaultRowHeight="12.75"/>
  <sheetData>
    <row r="2" spans="1:2" ht="17.25">
      <c r="A2" s="75" t="s">
        <v>63</v>
      </c>
      <c r="B2" s="75"/>
    </row>
    <row r="4" ht="17.25">
      <c r="B4" s="75" t="s">
        <v>64</v>
      </c>
    </row>
    <row r="6" spans="1:10" ht="12.75">
      <c r="A6" s="85" t="s">
        <v>5</v>
      </c>
      <c r="B6" s="85">
        <v>1</v>
      </c>
      <c r="C6" s="86">
        <v>2</v>
      </c>
      <c r="D6" s="85">
        <v>3</v>
      </c>
      <c r="E6" s="86">
        <v>4</v>
      </c>
      <c r="F6" s="85">
        <v>5</v>
      </c>
      <c r="G6" s="85">
        <v>6</v>
      </c>
      <c r="H6" s="85" t="s">
        <v>65</v>
      </c>
      <c r="I6" s="85" t="s">
        <v>11</v>
      </c>
      <c r="J6" s="87" t="s">
        <v>12</v>
      </c>
    </row>
    <row r="7" spans="1:10" ht="12.75">
      <c r="A7" s="88"/>
      <c r="B7" s="88"/>
      <c r="C7" s="89"/>
      <c r="D7" s="88"/>
      <c r="E7" s="90"/>
      <c r="F7" s="88"/>
      <c r="G7" s="88"/>
      <c r="H7" s="88"/>
      <c r="I7" s="88"/>
      <c r="J7" s="88"/>
    </row>
    <row r="8" spans="1:10" ht="12.75">
      <c r="A8" s="85"/>
      <c r="B8" s="85"/>
      <c r="C8" s="86"/>
      <c r="D8" s="85"/>
      <c r="E8" s="88"/>
      <c r="F8" s="85"/>
      <c r="G8" s="85"/>
      <c r="H8" s="85"/>
      <c r="I8" s="85"/>
      <c r="J8" s="85"/>
    </row>
    <row r="9" spans="1:10" ht="12.75">
      <c r="A9" s="91"/>
      <c r="B9" s="91"/>
      <c r="C9" s="90"/>
      <c r="D9" s="91"/>
      <c r="E9" s="90"/>
      <c r="F9" s="91"/>
      <c r="G9" s="91"/>
      <c r="H9" s="91"/>
      <c r="I9" s="91"/>
      <c r="J9" s="91"/>
    </row>
    <row r="10" spans="1:10" ht="12.75">
      <c r="A10" s="88"/>
      <c r="B10" s="88"/>
      <c r="C10" s="89"/>
      <c r="D10" s="88"/>
      <c r="E10" s="89"/>
      <c r="F10" s="88"/>
      <c r="G10" s="88"/>
      <c r="H10" s="88"/>
      <c r="I10" s="88"/>
      <c r="J10" s="88"/>
    </row>
    <row r="11" spans="1:10" ht="12.75">
      <c r="A11" s="91" t="s">
        <v>66</v>
      </c>
      <c r="B11" s="91"/>
      <c r="C11" s="90"/>
      <c r="D11" s="91"/>
      <c r="E11" s="90"/>
      <c r="F11" s="91"/>
      <c r="G11" s="91"/>
      <c r="H11" s="91"/>
      <c r="I11" s="91"/>
      <c r="J11" s="91"/>
    </row>
    <row r="23" spans="1:2" ht="17.25">
      <c r="A23" s="75" t="s">
        <v>63</v>
      </c>
      <c r="B23" s="75"/>
    </row>
    <row r="25" ht="17.25">
      <c r="B25" s="75" t="s">
        <v>64</v>
      </c>
    </row>
    <row r="27" spans="1:10" ht="12.75">
      <c r="A27" s="85" t="s">
        <v>5</v>
      </c>
      <c r="B27" s="85">
        <v>1</v>
      </c>
      <c r="C27" s="86">
        <v>2</v>
      </c>
      <c r="D27" s="85">
        <v>3</v>
      </c>
      <c r="E27" s="86">
        <v>4</v>
      </c>
      <c r="F27" s="85">
        <v>5</v>
      </c>
      <c r="G27" s="85">
        <v>6</v>
      </c>
      <c r="H27" s="85" t="s">
        <v>65</v>
      </c>
      <c r="I27" s="85" t="s">
        <v>11</v>
      </c>
      <c r="J27" s="87" t="s">
        <v>12</v>
      </c>
    </row>
    <row r="28" spans="1:10" ht="12.75">
      <c r="A28" s="88"/>
      <c r="B28" s="88"/>
      <c r="C28" s="89"/>
      <c r="D28" s="88"/>
      <c r="E28" s="89"/>
      <c r="F28" s="88"/>
      <c r="G28" s="88"/>
      <c r="H28" s="88"/>
      <c r="I28" s="88"/>
      <c r="J28" s="88"/>
    </row>
    <row r="29" spans="1:10" ht="12.75">
      <c r="A29" s="85"/>
      <c r="B29" s="85"/>
      <c r="C29" s="86"/>
      <c r="D29" s="85"/>
      <c r="E29" s="86"/>
      <c r="F29" s="85"/>
      <c r="G29" s="85"/>
      <c r="H29" s="85"/>
      <c r="I29" s="85"/>
      <c r="J29" s="85"/>
    </row>
    <row r="30" spans="1:10" ht="12.75">
      <c r="A30" s="91"/>
      <c r="B30" s="91"/>
      <c r="C30" s="90"/>
      <c r="D30" s="91"/>
      <c r="E30" s="90"/>
      <c r="F30" s="91"/>
      <c r="G30" s="91"/>
      <c r="H30" s="91"/>
      <c r="I30" s="91"/>
      <c r="J30" s="91"/>
    </row>
    <row r="31" spans="1:10" ht="12.75">
      <c r="A31" s="88"/>
      <c r="B31" s="88"/>
      <c r="C31" s="89"/>
      <c r="D31" s="88"/>
      <c r="E31" s="89"/>
      <c r="F31" s="88"/>
      <c r="G31" s="88"/>
      <c r="H31" s="88"/>
      <c r="I31" s="88"/>
      <c r="J31" s="88"/>
    </row>
    <row r="32" spans="1:10" ht="12.75">
      <c r="A32" s="91" t="s">
        <v>66</v>
      </c>
      <c r="B32" s="91"/>
      <c r="C32" s="90"/>
      <c r="D32" s="91"/>
      <c r="E32" s="90"/>
      <c r="F32" s="91"/>
      <c r="G32" s="91"/>
      <c r="H32" s="91"/>
      <c r="I32" s="91"/>
      <c r="J32" s="91"/>
    </row>
    <row r="46" spans="1:2" ht="17.25">
      <c r="A46" s="75" t="s">
        <v>63</v>
      </c>
      <c r="B46" s="75"/>
    </row>
    <row r="48" ht="17.25">
      <c r="B48" s="75" t="s">
        <v>64</v>
      </c>
    </row>
    <row r="50" spans="1:10" ht="12.75">
      <c r="A50" s="85" t="s">
        <v>5</v>
      </c>
      <c r="B50" s="85">
        <v>1</v>
      </c>
      <c r="C50" s="86">
        <v>2</v>
      </c>
      <c r="D50" s="85">
        <v>3</v>
      </c>
      <c r="E50" s="86">
        <v>4</v>
      </c>
      <c r="F50" s="85">
        <v>5</v>
      </c>
      <c r="G50" s="85">
        <v>6</v>
      </c>
      <c r="H50" s="85" t="s">
        <v>65</v>
      </c>
      <c r="I50" s="85" t="s">
        <v>11</v>
      </c>
      <c r="J50" s="87" t="s">
        <v>12</v>
      </c>
    </row>
    <row r="51" spans="1:10" ht="12.75">
      <c r="A51" s="88"/>
      <c r="B51" s="88"/>
      <c r="C51" s="89"/>
      <c r="D51" s="88"/>
      <c r="E51" s="89"/>
      <c r="F51" s="88"/>
      <c r="G51" s="88"/>
      <c r="H51" s="88"/>
      <c r="I51" s="88"/>
      <c r="J51" s="88"/>
    </row>
    <row r="52" spans="1:10" ht="12.75">
      <c r="A52" s="85"/>
      <c r="B52" s="85"/>
      <c r="C52" s="86"/>
      <c r="D52" s="85"/>
      <c r="E52" s="86"/>
      <c r="F52" s="85"/>
      <c r="G52" s="85"/>
      <c r="H52" s="85"/>
      <c r="I52" s="85"/>
      <c r="J52" s="85"/>
    </row>
    <row r="53" spans="1:10" ht="12.75">
      <c r="A53" s="91"/>
      <c r="B53" s="91"/>
      <c r="C53" s="90"/>
      <c r="D53" s="91"/>
      <c r="E53" s="90"/>
      <c r="F53" s="91"/>
      <c r="G53" s="91"/>
      <c r="H53" s="91"/>
      <c r="I53" s="91"/>
      <c r="J53" s="91"/>
    </row>
    <row r="54" spans="1:10" ht="12.75">
      <c r="A54" s="88"/>
      <c r="B54" s="88"/>
      <c r="C54" s="89"/>
      <c r="D54" s="88"/>
      <c r="E54" s="89"/>
      <c r="F54" s="88"/>
      <c r="G54" s="88"/>
      <c r="H54" s="88"/>
      <c r="I54" s="88"/>
      <c r="J54" s="88"/>
    </row>
    <row r="55" spans="1:10" ht="12.75">
      <c r="A55" s="91" t="s">
        <v>66</v>
      </c>
      <c r="B55" s="91"/>
      <c r="C55" s="90"/>
      <c r="D55" s="91"/>
      <c r="E55" s="90"/>
      <c r="F55" s="91"/>
      <c r="G55" s="91"/>
      <c r="H55" s="91"/>
      <c r="I55" s="91"/>
      <c r="J55" s="91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2023-11-25T16:26:28Z</dcterms:modified>
  <cp:category/>
  <cp:version/>
  <cp:contentType/>
  <cp:contentStatus/>
</cp:coreProperties>
</file>